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ECCA_Cloud\Projekce\Projekce elektro\2024\23_080_PD_Kromeriz skolka\08 Vystupy\23_008_PD-Elektroinstalace MŠ KROMĚŘÍŽ\Rozpočet\Elektro\Navyšená cena\"/>
    </mc:Choice>
  </mc:AlternateContent>
  <bookViews>
    <workbookView xWindow="0" yWindow="0" windowWidth="0" windowHeight="0"/>
  </bookViews>
  <sheets>
    <sheet name="Rekapitulace stavby" sheetId="1" r:id="rId1"/>
    <sheet name="23_080_ - Oprava elektro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'23_080_ - Oprava elektroi...'!$C$120:$K$205</definedName>
    <definedName name="_xlnm.Print_Area" localSheetId="1">'23_080_ - Oprava elektroi...'!$C$4:$J$76,'23_080_ - Oprava elektroi...'!$C$82:$J$102,'23_080_ - Oprava elektroi...'!$C$108:$J$205</definedName>
    <definedName name="_xlnm.Print_Titles" localSheetId="1">'23_080_ - Oprava elektroi...'!$120:$120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5"/>
  <c r="BH205"/>
  <c r="BG205"/>
  <c r="BF205"/>
  <c r="BK205"/>
  <c r="J205"/>
  <c r="BE205"/>
  <c r="BI204"/>
  <c r="BH204"/>
  <c r="BG204"/>
  <c r="BF204"/>
  <c r="BK204"/>
  <c r="J204"/>
  <c r="BE204"/>
  <c r="BI203"/>
  <c r="BH203"/>
  <c r="BG203"/>
  <c r="BF203"/>
  <c r="BK203"/>
  <c r="J203"/>
  <c r="BE203"/>
  <c r="BI202"/>
  <c r="BH202"/>
  <c r="BG202"/>
  <c r="BF202"/>
  <c r="BK202"/>
  <c r="J202"/>
  <c r="BE202"/>
  <c r="BI201"/>
  <c r="BH201"/>
  <c r="BG201"/>
  <c r="BF201"/>
  <c r="BK201"/>
  <c r="J201"/>
  <c r="BE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92"/>
  <c r="J17"/>
  <c r="J12"/>
  <c r="J115"/>
  <c r="E7"/>
  <c r="E85"/>
  <c i="1" r="L90"/>
  <c r="AM90"/>
  <c r="AM89"/>
  <c r="L89"/>
  <c r="AM87"/>
  <c r="L87"/>
  <c r="L85"/>
  <c r="L84"/>
  <c i="2" r="BK173"/>
  <c r="BK196"/>
  <c r="BK150"/>
  <c r="J194"/>
  <c r="BK156"/>
  <c r="J195"/>
  <c r="BK141"/>
  <c r="BK167"/>
  <c r="J132"/>
  <c r="BK131"/>
  <c r="BK152"/>
  <c r="BK179"/>
  <c r="BK178"/>
  <c r="BK175"/>
  <c r="BK124"/>
  <c r="BK182"/>
  <c r="BK137"/>
  <c r="J180"/>
  <c r="J149"/>
  <c r="J168"/>
  <c r="BK151"/>
  <c r="BK174"/>
  <c r="J158"/>
  <c r="BK165"/>
  <c r="BK185"/>
  <c r="BK191"/>
  <c r="BK149"/>
  <c r="J199"/>
  <c r="BK132"/>
  <c r="J169"/>
  <c r="J161"/>
  <c r="J144"/>
  <c r="J126"/>
  <c r="J139"/>
  <c r="J176"/>
  <c r="BK129"/>
  <c r="BK164"/>
  <c r="J152"/>
  <c r="J193"/>
  <c r="BK169"/>
  <c r="BK160"/>
  <c r="J147"/>
  <c r="BK172"/>
  <c r="J183"/>
  <c r="BK177"/>
  <c r="J172"/>
  <c r="J129"/>
  <c r="BK139"/>
  <c r="J181"/>
  <c r="J189"/>
  <c r="J153"/>
  <c r="BK195"/>
  <c r="BK155"/>
  <c r="J127"/>
  <c r="J160"/>
  <c r="J184"/>
  <c r="J143"/>
  <c r="J197"/>
  <c r="J125"/>
  <c r="BK145"/>
  <c r="J164"/>
  <c r="BK159"/>
  <c r="BK128"/>
  <c r="BK161"/>
  <c r="BK166"/>
  <c r="BK154"/>
  <c r="BK130"/>
  <c r="J150"/>
  <c r="BK198"/>
  <c r="J156"/>
  <c r="BK171"/>
  <c r="BK186"/>
  <c r="BK127"/>
  <c r="BK148"/>
  <c r="BK189"/>
  <c r="J163"/>
  <c r="BK158"/>
  <c r="J134"/>
  <c r="J155"/>
  <c r="J186"/>
  <c r="J151"/>
  <c r="BK176"/>
  <c r="BK135"/>
  <c r="BK188"/>
  <c r="BK162"/>
  <c r="J145"/>
  <c r="J185"/>
  <c r="BK193"/>
  <c r="BK197"/>
  <c r="J166"/>
  <c r="J140"/>
  <c r="J135"/>
  <c r="J141"/>
  <c r="BK194"/>
  <c r="J157"/>
  <c r="J182"/>
  <c r="J190"/>
  <c r="J154"/>
  <c r="BK136"/>
  <c r="BK199"/>
  <c r="J174"/>
  <c r="J167"/>
  <c r="J196"/>
  <c r="J148"/>
  <c r="J162"/>
  <c r="J142"/>
  <c r="BK125"/>
  <c r="BK180"/>
  <c r="J124"/>
  <c r="J179"/>
  <c r="J131"/>
  <c r="BK183"/>
  <c r="BK153"/>
  <c r="J178"/>
  <c r="J138"/>
  <c r="BK157"/>
  <c r="J175"/>
  <c r="BK192"/>
  <c r="BK138"/>
  <c r="J171"/>
  <c r="J198"/>
  <c r="J128"/>
  <c r="BK170"/>
  <c r="BK126"/>
  <c r="J192"/>
  <c r="J191"/>
  <c r="BK147"/>
  <c r="J170"/>
  <c r="J188"/>
  <c r="BK134"/>
  <c r="J177"/>
  <c r="BK190"/>
  <c r="J173"/>
  <c r="BK146"/>
  <c r="BK140"/>
  <c r="BK184"/>
  <c r="J130"/>
  <c r="J159"/>
  <c r="BK143"/>
  <c r="BK168"/>
  <c r="J136"/>
  <c r="BK142"/>
  <c r="J146"/>
  <c r="BK144"/>
  <c r="BK163"/>
  <c r="BK181"/>
  <c r="J165"/>
  <c i="1" r="AS94"/>
  <c i="2" r="J137"/>
  <c l="1" r="P123"/>
  <c r="BK123"/>
  <c r="T123"/>
  <c r="BK187"/>
  <c r="J187"/>
  <c r="J100"/>
  <c r="T133"/>
  <c r="BK133"/>
  <c r="J133"/>
  <c r="J99"/>
  <c r="P187"/>
  <c r="P133"/>
  <c r="R187"/>
  <c r="R123"/>
  <c r="T187"/>
  <c r="R133"/>
  <c r="BK200"/>
  <c r="J200"/>
  <c r="J101"/>
  <c r="J117"/>
  <c r="BE152"/>
  <c r="BE155"/>
  <c r="BE161"/>
  <c r="BE163"/>
  <c r="J89"/>
  <c r="BE130"/>
  <c r="BE157"/>
  <c r="BE176"/>
  <c r="BE158"/>
  <c r="BE171"/>
  <c r="BE182"/>
  <c r="BE192"/>
  <c r="BE197"/>
  <c r="BE198"/>
  <c r="BE125"/>
  <c r="BE137"/>
  <c r="BE149"/>
  <c r="BE168"/>
  <c r="BE174"/>
  <c r="BE180"/>
  <c r="BE184"/>
  <c r="BE188"/>
  <c r="BE194"/>
  <c r="BE196"/>
  <c r="E111"/>
  <c r="BE132"/>
  <c r="BE135"/>
  <c r="BE143"/>
  <c r="BE146"/>
  <c r="BE153"/>
  <c r="BE199"/>
  <c r="BE126"/>
  <c r="BE127"/>
  <c r="BE129"/>
  <c r="BE141"/>
  <c r="BE160"/>
  <c r="BE162"/>
  <c r="BE164"/>
  <c r="BE165"/>
  <c r="BE173"/>
  <c r="F118"/>
  <c r="BE150"/>
  <c r="BE154"/>
  <c r="BE172"/>
  <c r="BE131"/>
  <c r="BE134"/>
  <c r="BE140"/>
  <c r="BE144"/>
  <c r="BE145"/>
  <c r="BE148"/>
  <c r="BE151"/>
  <c r="BE159"/>
  <c r="BE166"/>
  <c r="BE170"/>
  <c r="BE175"/>
  <c r="BE181"/>
  <c r="BE193"/>
  <c r="BE195"/>
  <c r="BE156"/>
  <c r="BE179"/>
  <c r="BE124"/>
  <c r="BE128"/>
  <c r="BE139"/>
  <c r="BE147"/>
  <c r="BE169"/>
  <c r="BE177"/>
  <c r="BE186"/>
  <c r="BE190"/>
  <c r="BE136"/>
  <c r="BE138"/>
  <c r="BE142"/>
  <c r="BE167"/>
  <c r="BE178"/>
  <c r="BE183"/>
  <c r="BE185"/>
  <c r="BE189"/>
  <c r="BE191"/>
  <c r="J34"/>
  <c i="1" r="AW95"/>
  <c i="2" r="F36"/>
  <c i="1" r="BC95"/>
  <c r="BC94"/>
  <c r="W32"/>
  <c i="2" r="F37"/>
  <c i="1" r="BD95"/>
  <c r="BD94"/>
  <c r="W33"/>
  <c i="2" r="F34"/>
  <c i="1" r="BA95"/>
  <c r="BA94"/>
  <c r="W30"/>
  <c i="2" r="F35"/>
  <c i="1" r="BB95"/>
  <c r="BB94"/>
  <c r="AX94"/>
  <c i="2" l="1" r="R122"/>
  <c r="R121"/>
  <c r="BK122"/>
  <c r="BK121"/>
  <c r="J121"/>
  <c r="J96"/>
  <c r="T122"/>
  <c r="T121"/>
  <c r="P122"/>
  <c r="P121"/>
  <c i="1" r="AU95"/>
  <c i="2" r="J123"/>
  <c r="J98"/>
  <c i="1" r="AU94"/>
  <c r="W31"/>
  <c r="AY94"/>
  <c r="AW94"/>
  <c r="AK30"/>
  <c i="2" r="F33"/>
  <c i="1" r="AZ95"/>
  <c r="AZ94"/>
  <c r="W29"/>
  <c i="2" r="J33"/>
  <c i="1" r="AV95"/>
  <c r="AT95"/>
  <c i="2" l="1" r="J122"/>
  <c r="J97"/>
  <c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<sst xmlns="http://schemas.openxmlformats.org/spreadsheetml/2006/main">
  <si>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</si>
  <si>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</si>
  <si>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</si>
  <si>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</si>
  <si>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</si>
  <si>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{e6d5f692-f329-4e74-9724-2d3b005651a0}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</si>
  <si>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</si>
  <si>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</si>
  <si>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</si>
  <si>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</si>
  <si>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</si>
  <si>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</si>
  <si>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</si>
  <si>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</si>
  <si>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23_080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</si>
  <si>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</si>
  <si>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</si>
  <si>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elektroinstalce MŠ Páleníčkova Kroměríž</t>
  </si>
  <si>
    <t>KSO:</t>
  </si>
  <si>
    <t>CC-CZ:</t>
  </si>
  <si>
    <t>Místo:</t>
  </si>
  <si>
    <t>Kroměříž</t>
  </si>
  <si>
    <t>Datum:</t>
  </si>
  <si>
    <t>2. 5. 2024</t>
  </si>
  <si>
    <t>Zadavatel:</t>
  </si>
  <si>
    <t>IČ:</t>
  </si>
  <si>
    <t>70995591</t>
  </si>
  <si>
    <t>Mateřská škola, Kroméříž, Pálenickova 2851, p.s.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</si>
  <si>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</si>
  <si>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</si>
  <si>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</si>
  <si>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</si>
  <si>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</si>
  <si>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</si>
  <si>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</si>
  <si>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19400438</t>
  </si>
  <si>
    <t xml:space="preserve">Electrical project s. r. .o. </t>
  </si>
  <si>
    <t>CZ19400438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</si>
  <si>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</si>
  <si>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</si>
  <si>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</si>
  <si>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</si>
  <si>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</si>
  <si>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</si>
  <si>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</si>
  <si>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</si>
  <si>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</si>
  <si>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</si>
  <si>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</si>
  <si>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</si>
  <si>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</si>
  <si>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</si>
  <si>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</si>
  <si>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</si>
  <si>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</si>
  <si>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</si>
  <si>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</si>
  <si>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</si>
  <si>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</si>
  <si>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</si>
  <si>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</si>
  <si>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</si>
  <si>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</si>
  <si>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</si>
  <si>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</si>
  <si>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</si>
  <si>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</si>
  <si>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</si>
  <si>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</si>
  <si>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</si>
  <si>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</si>
  <si>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</si>
  <si>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</si>
  <si>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</si>
  <si>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</si>
  <si>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</si>
  <si>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</si>
  <si>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</si>
  <si>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</si>
  <si>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</si>
  <si>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</si>
  <si>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</si>
  <si>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</si>
  <si>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</si>
  <si>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23_080_</t>
  </si>
  <si>
    <t>Oprava elektroinstalace MŠ Páleničkova Kromeříž</t>
  </si>
  <si>
    <t>STA</t>
  </si>
  <si>
    <t>1</t>
  </si>
  <si>
    <t>{a17cb32e-2c11-452e-96f8-555204f3c96b}</t>
  </si>
  <si>
    <t>2</t>
  </si>
  <si>
    <t>KRYCÍ LIST SOUPISU PRACÍ</t>
  </si>
  <si>
    <t>Objekt:</t>
  </si>
  <si>
    <t>23_080_ - Oprava elektroinstalace MŠ Páleničkova Kromeříž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</si>
  <si>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</si>
  <si>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</si>
  <si>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</si>
  <si>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</si>
  <si>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</si>
  <si>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</si>
  <si>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Rozvaděče</t>
  </si>
  <si>
    <t xml:space="preserve">    02 - Montažní material</t>
  </si>
  <si>
    <t xml:space="preserve">    03 -  Vedlejší rozpočtové náklady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</si>
  <si>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</si>
  <si>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</si>
  <si>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</si>
  <si>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</si>
  <si>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</si>
  <si>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</si>
  <si>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</si>
  <si>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</si>
  <si>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</si>
  <si>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</si>
  <si>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</si>
  <si>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</si>
  <si>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</si>
  <si>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</si>
  <si>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</si>
  <si>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</si>
  <si>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01</t>
  </si>
  <si>
    <t>Rozvaděče</t>
  </si>
  <si>
    <t>62</t>
  </si>
  <si>
    <t>K</t>
  </si>
  <si>
    <t>HZS2231</t>
  </si>
  <si>
    <t xml:space="preserve">Demontáž stávajících zařizení </t>
  </si>
  <si>
    <t>hod</t>
  </si>
  <si>
    <t>4</t>
  </si>
  <si>
    <t>-1150184393</t>
  </si>
  <si>
    <t>741210002</t>
  </si>
  <si>
    <t>Montáž rozvodnice oceloplechová nebo plastová běžná do 50 kg</t>
  </si>
  <si>
    <t>kus</t>
  </si>
  <si>
    <t>735961542</t>
  </si>
  <si>
    <t>741130004</t>
  </si>
  <si>
    <t>Ukončení vodič izolovaný do 6 mm2 v rozváděči nebo na přístroji</t>
  </si>
  <si>
    <t>713076501</t>
  </si>
  <si>
    <t>3</t>
  </si>
  <si>
    <t>M</t>
  </si>
  <si>
    <t>R1</t>
  </si>
  <si>
    <t>Rozvaděč RE 1 400V AC dle PD</t>
  </si>
  <si>
    <t>kpl</t>
  </si>
  <si>
    <t>8</t>
  </si>
  <si>
    <t>-2124655109</t>
  </si>
  <si>
    <t>R2</t>
  </si>
  <si>
    <t>Rozvaděč RS 1 400V AC dle PD</t>
  </si>
  <si>
    <t>-1167535269</t>
  </si>
  <si>
    <t>5</t>
  </si>
  <si>
    <t>R3</t>
  </si>
  <si>
    <t>Rozvaděč RKu 1 400V AC dle PD</t>
  </si>
  <si>
    <t>702338735</t>
  </si>
  <si>
    <t>6</t>
  </si>
  <si>
    <t>R4</t>
  </si>
  <si>
    <t>Rozváděč RPr1 400V AC dle PD</t>
  </si>
  <si>
    <t>614823091</t>
  </si>
  <si>
    <t>7</t>
  </si>
  <si>
    <t>R5</t>
  </si>
  <si>
    <t>Rozváděč RM1 400V AC dle PD</t>
  </si>
  <si>
    <t>-8663309</t>
  </si>
  <si>
    <t>R6</t>
  </si>
  <si>
    <t>Rozvaděč RS2 400V AC dle PD</t>
  </si>
  <si>
    <t>1438667767</t>
  </si>
  <si>
    <t>02</t>
  </si>
  <si>
    <t>Montažní material</t>
  </si>
  <si>
    <t>16</t>
  </si>
  <si>
    <t>210801311</t>
  </si>
  <si>
    <t>Montáž vodiče Cu izolovaného plného nebo laněného s PVC pláštěm do 1 kV žíla 1,5 až 16 mm2 uloženého volně (např. CY, CHAH-V)</t>
  </si>
  <si>
    <t>m</t>
  </si>
  <si>
    <t>531777377</t>
  </si>
  <si>
    <t>17</t>
  </si>
  <si>
    <t>34141026</t>
  </si>
  <si>
    <t>vodič propojovací flexibilní jádro Cu lanované izolace PVC 450/750V (H07V-K) 1x4mm2</t>
  </si>
  <si>
    <t>-573480025</t>
  </si>
  <si>
    <t>78</t>
  </si>
  <si>
    <t>741112111</t>
  </si>
  <si>
    <t>Montáž rozvodka nástěnná plastová čtyřhranná vodič D do 4 mm2</t>
  </si>
  <si>
    <t>552416214</t>
  </si>
  <si>
    <t>77</t>
  </si>
  <si>
    <t>34571480</t>
  </si>
  <si>
    <t>krabice v uzavřeném provedení PP s krytím IP 66 čtvercová 125x125mm</t>
  </si>
  <si>
    <t>385920207</t>
  </si>
  <si>
    <t>80</t>
  </si>
  <si>
    <t>468101412</t>
  </si>
  <si>
    <t>Vysekání rýh pro montáž trubek a kabelů v cihelných zdech hl do 3 cm a š přes 3 do 5 cm</t>
  </si>
  <si>
    <t>-1292671105</t>
  </si>
  <si>
    <t>76</t>
  </si>
  <si>
    <t>220260025</t>
  </si>
  <si>
    <t>Montáž krabice typu KO, KP, KR, KT pod omítku s vysekáním lůžka</t>
  </si>
  <si>
    <t>-412187582</t>
  </si>
  <si>
    <t>75</t>
  </si>
  <si>
    <t>34571451</t>
  </si>
  <si>
    <t>krabice pod omítku PVC přístrojová kruhová D 70mm hluboká</t>
  </si>
  <si>
    <t>1473235704</t>
  </si>
  <si>
    <t>45</t>
  </si>
  <si>
    <t>34535018</t>
  </si>
  <si>
    <t>přepínač nástěnný střídavý, řazení 6, IP44, šroubové svorky</t>
  </si>
  <si>
    <t>1728035232</t>
  </si>
  <si>
    <t>14</t>
  </si>
  <si>
    <t>741122015</t>
  </si>
  <si>
    <t>Montáž kabel Cu bez ukončení uložený pod omítku plný kulatý 3x1,5 mm2 (např. CYKY)</t>
  </si>
  <si>
    <t>-907989472</t>
  </si>
  <si>
    <t>15</t>
  </si>
  <si>
    <t>34111030</t>
  </si>
  <si>
    <t>kabel instalační jádro Cu plné izolace PVC plášť PVC 450/750V (CYKY) 3x1,5mm2</t>
  </si>
  <si>
    <t>-1929948305</t>
  </si>
  <si>
    <t>741122016</t>
  </si>
  <si>
    <t>Montáž kabel Cu bez ukončení uložený pod omítku plný kulatý 3x2,5 až 6 mm2 (např. CYKY)</t>
  </si>
  <si>
    <t>1550029302</t>
  </si>
  <si>
    <t>13</t>
  </si>
  <si>
    <t>34111036</t>
  </si>
  <si>
    <t>kabel instalační jádro Cu plné izolace PVC plášť PVC 450/750V (CYKY) 3x2,5mm2</t>
  </si>
  <si>
    <t>1409949381</t>
  </si>
  <si>
    <t>9</t>
  </si>
  <si>
    <t>741122032</t>
  </si>
  <si>
    <t>Montáž kabel Cu bez ukončení uložený pod omítku plný kulatý 5x4 až 6 mm2 (např. CYKY)</t>
  </si>
  <si>
    <t>1915563169</t>
  </si>
  <si>
    <t>10</t>
  </si>
  <si>
    <t>34111100</t>
  </si>
  <si>
    <t>kabel instalační jádro Cu plné izolace PVC plášť PVC 450/750V (CYKY) 5x6mm2</t>
  </si>
  <si>
    <t>1439249273</t>
  </si>
  <si>
    <t>11</t>
  </si>
  <si>
    <t>34111098</t>
  </si>
  <si>
    <t>kabel instalační jádro Cu plné izolace PVC plášť PVC 450/750V (CYKY) 5x4mm2</t>
  </si>
  <si>
    <t>1054892370</t>
  </si>
  <si>
    <t>34</t>
  </si>
  <si>
    <t>741310021</t>
  </si>
  <si>
    <t>Montáž přepínač nástěnný 5-sériový prostředí normální se zapojením vodičů</t>
  </si>
  <si>
    <t>-392744204</t>
  </si>
  <si>
    <t>35</t>
  </si>
  <si>
    <t>34535002</t>
  </si>
  <si>
    <t>přepínač sériový kompletní, zápustný, řazení 5, šroubové svorky</t>
  </si>
  <si>
    <t>1096246282</t>
  </si>
  <si>
    <t>32</t>
  </si>
  <si>
    <t>741310022</t>
  </si>
  <si>
    <t>Montáž přepínač nástěnný 6-střídavý prostředí normální se zapojením vodičů</t>
  </si>
  <si>
    <t>1746999047</t>
  </si>
  <si>
    <t>33</t>
  </si>
  <si>
    <t>34535003</t>
  </si>
  <si>
    <t>přepínač střídavý kompletní, zápustný, řazení 6, šroubové svorky</t>
  </si>
  <si>
    <t>-359120342</t>
  </si>
  <si>
    <t>29</t>
  </si>
  <si>
    <t>741310024</t>
  </si>
  <si>
    <t>Montáž přepínač nástěnný 6+6 dvojitý střídavý prostředí normální se zapojením vodičů</t>
  </si>
  <si>
    <t>15213605</t>
  </si>
  <si>
    <t>30</t>
  </si>
  <si>
    <t>34535007</t>
  </si>
  <si>
    <t>přepínač střídavý dvojitý kompletní, zápustný, řazení 6+6(6+1), šroubové svorky</t>
  </si>
  <si>
    <t>-1080612766</t>
  </si>
  <si>
    <t>31</t>
  </si>
  <si>
    <t>-1304108789</t>
  </si>
  <si>
    <t>27</t>
  </si>
  <si>
    <t>741310025</t>
  </si>
  <si>
    <t>Montáž přepínač nástěnný 7-křížový prostředí normální se zapojením vodičů</t>
  </si>
  <si>
    <t>-1627489145</t>
  </si>
  <si>
    <t>28</t>
  </si>
  <si>
    <t>34535004</t>
  </si>
  <si>
    <t>přepínač křížový kompletní, zápustný, řazení 7, šroubové svorky</t>
  </si>
  <si>
    <t>-827108566</t>
  </si>
  <si>
    <t>36</t>
  </si>
  <si>
    <t>741310413</t>
  </si>
  <si>
    <t>Montáž spínač tří/čtyřpólový nástěnný do 63 A venkovní nebo mokré se zapojením vodičů</t>
  </si>
  <si>
    <t>518625774</t>
  </si>
  <si>
    <t>37</t>
  </si>
  <si>
    <t>35811425</t>
  </si>
  <si>
    <t>zásuvka s blokovaným vypínačem a proud. chráničem 32A - 5pól, řazení 3P+N+PE IP44, šroubové svorky</t>
  </si>
  <si>
    <t>-426560083</t>
  </si>
  <si>
    <t>38</t>
  </si>
  <si>
    <t>34535115</t>
  </si>
  <si>
    <t>spínač nástěnný trojpólový v krytu IP65 40A</t>
  </si>
  <si>
    <t>-1212379599</t>
  </si>
  <si>
    <t>58</t>
  </si>
  <si>
    <t>741313001</t>
  </si>
  <si>
    <t>Montáž zásuvka (polo)zapuštěná bezšroubové připojení 2P+PE se zapojením vodičů</t>
  </si>
  <si>
    <t>-1296088378</t>
  </si>
  <si>
    <t>59</t>
  </si>
  <si>
    <t>34555202</t>
  </si>
  <si>
    <t>zásuvka zápustná jednonásobná chráněná, šroubové svorky</t>
  </si>
  <si>
    <t>-1936983289</t>
  </si>
  <si>
    <t>60</t>
  </si>
  <si>
    <t>741313003</t>
  </si>
  <si>
    <t>Montáž zásuvka zapuštěná bezšroubové připojení 2x(2P+PE) dvojnásobná se zapojením vodičů</t>
  </si>
  <si>
    <t>-328042774</t>
  </si>
  <si>
    <t>74</t>
  </si>
  <si>
    <t>34555246</t>
  </si>
  <si>
    <t>zásuvka zápustná dvojnásobná šikmá s optickou přepěťovou ochranou, s clonkami, bezšroubové svorky</t>
  </si>
  <si>
    <t>-965107177</t>
  </si>
  <si>
    <t>61</t>
  </si>
  <si>
    <t>34555201</t>
  </si>
  <si>
    <t>zásuvka zápustná dvojnásobná chráněná, šroubové svorky</t>
  </si>
  <si>
    <t>-1230652456</t>
  </si>
  <si>
    <t>56</t>
  </si>
  <si>
    <t>741313033</t>
  </si>
  <si>
    <t>Montáž zásuvka vestavná šroubové připojení 2P+PE se zapojením vodičů</t>
  </si>
  <si>
    <t>-624595369</t>
  </si>
  <si>
    <t>57</t>
  </si>
  <si>
    <t>34555229</t>
  </si>
  <si>
    <t>zásuvka nástěnná jednonásobná s víčkem, IP44, šroubové svorky</t>
  </si>
  <si>
    <t>-336403519</t>
  </si>
  <si>
    <t>24</t>
  </si>
  <si>
    <t>741372021</t>
  </si>
  <si>
    <t>Montáž svítidlo LED interiérové přisazené nástěnné hranaté nebo kruhové do 0,09 m2 se zapojením vodičů</t>
  </si>
  <si>
    <t>-1868571377</t>
  </si>
  <si>
    <t>25</t>
  </si>
  <si>
    <t>34835013</t>
  </si>
  <si>
    <t>NS - svítidlo LED nouzové vestavné baterie 3h</t>
  </si>
  <si>
    <t>-1210107028</t>
  </si>
  <si>
    <t>26</t>
  </si>
  <si>
    <t>R7</t>
  </si>
  <si>
    <t xml:space="preserve">NN - Svitidlo LED nouzové s piktogramem </t>
  </si>
  <si>
    <t>-921800793</t>
  </si>
  <si>
    <t>18</t>
  </si>
  <si>
    <t>741372022</t>
  </si>
  <si>
    <t>Montáž svítidlo LED interiérové přisazené nástěnné hranaté nebo kruhové přes 0,09 do 0,36 m2 se zapojením vodičů</t>
  </si>
  <si>
    <t>945339035</t>
  </si>
  <si>
    <t>19</t>
  </si>
  <si>
    <t>34825011</t>
  </si>
  <si>
    <t>A -svítidlo vestavné stropní panelové čtvercové/obdélníkové 0,09-0,36m2 2200-5000lm</t>
  </si>
  <si>
    <t>-2127251579</t>
  </si>
  <si>
    <t>20</t>
  </si>
  <si>
    <t>R8</t>
  </si>
  <si>
    <t>B- svítidlo LED zářivkové stropní IP54 25W 3800Lm</t>
  </si>
  <si>
    <t>-600994849</t>
  </si>
  <si>
    <t>R9</t>
  </si>
  <si>
    <t>C- LED svítidlo stropní IP66 7300Lm</t>
  </si>
  <si>
    <t>-1963114782</t>
  </si>
  <si>
    <t>22</t>
  </si>
  <si>
    <t>34825003</t>
  </si>
  <si>
    <t>D -svítidlo interiérové stropní přisazené kruhové D 300-450mm 1900-2500lm</t>
  </si>
  <si>
    <t>1458523296</t>
  </si>
  <si>
    <t>23</t>
  </si>
  <si>
    <t>R10</t>
  </si>
  <si>
    <t>E - svítidlo LED zářivkové stropní IP66 36W 5750Lm</t>
  </si>
  <si>
    <t>1508170027</t>
  </si>
  <si>
    <t>51</t>
  </si>
  <si>
    <t>741910413</t>
  </si>
  <si>
    <t>Montáž žlab kovový šířky do 125 mm bez víka</t>
  </si>
  <si>
    <t>-1094968508</t>
  </si>
  <si>
    <t>52</t>
  </si>
  <si>
    <t>34575492</t>
  </si>
  <si>
    <t>žlab kabelový pozinkovaný 2m/ks 50x125</t>
  </si>
  <si>
    <t>-1447870186</t>
  </si>
  <si>
    <t>53</t>
  </si>
  <si>
    <t>34575388</t>
  </si>
  <si>
    <t>nosník kabelového žlabu drátěného galvanicky zinkovaný 150mm</t>
  </si>
  <si>
    <t>-983556442</t>
  </si>
  <si>
    <t>54</t>
  </si>
  <si>
    <t>34572315</t>
  </si>
  <si>
    <t>páska stahovací kabelová 4,8x360mm</t>
  </si>
  <si>
    <t>100 kus</t>
  </si>
  <si>
    <t>-1810058884</t>
  </si>
  <si>
    <t>55</t>
  </si>
  <si>
    <t>R11</t>
  </si>
  <si>
    <t>Protipožárni ucpávka</t>
  </si>
  <si>
    <t>m2</t>
  </si>
  <si>
    <t>863816964</t>
  </si>
  <si>
    <t>47</t>
  </si>
  <si>
    <t>R12</t>
  </si>
  <si>
    <t>Pomocna ocelová konstrukce (U,I a L profily)</t>
  </si>
  <si>
    <t>kg</t>
  </si>
  <si>
    <t>-268846802</t>
  </si>
  <si>
    <t>48</t>
  </si>
  <si>
    <t>R13</t>
  </si>
  <si>
    <t xml:space="preserve">Drobný montážní material </t>
  </si>
  <si>
    <t>-699916588</t>
  </si>
  <si>
    <t>82</t>
  </si>
  <si>
    <t>784215001</t>
  </si>
  <si>
    <t>Provedení jednonásobné malby ze směsí za mokra oděruvzdorných v místnostech v do 3,80 m</t>
  </si>
  <si>
    <t>-70214244</t>
  </si>
  <si>
    <t>46</t>
  </si>
  <si>
    <t>59042125</t>
  </si>
  <si>
    <t>sádra šedá</t>
  </si>
  <si>
    <t>-1065578956</t>
  </si>
  <si>
    <t>83</t>
  </si>
  <si>
    <t>58124002</t>
  </si>
  <si>
    <t>hmota malířská za sucha minimálně otěruvzdorná tekutá bílá</t>
  </si>
  <si>
    <t>555743165</t>
  </si>
  <si>
    <t>03</t>
  </si>
  <si>
    <t xml:space="preserve"> Vedlejší rozpočtové náklady</t>
  </si>
  <si>
    <t>63</t>
  </si>
  <si>
    <t>013254000</t>
  </si>
  <si>
    <t>Dokumentace skutečného provedení stavby</t>
  </si>
  <si>
    <t>1024</t>
  </si>
  <si>
    <t>605184819</t>
  </si>
  <si>
    <t>64</t>
  </si>
  <si>
    <t>030001000</t>
  </si>
  <si>
    <t>Zařízení staveniště</t>
  </si>
  <si>
    <t>-1735655320</t>
  </si>
  <si>
    <t>65</t>
  </si>
  <si>
    <t>032002000</t>
  </si>
  <si>
    <t>Vybavení staveniště</t>
  </si>
  <si>
    <t>-2136298578</t>
  </si>
  <si>
    <t>66</t>
  </si>
  <si>
    <t>034002000</t>
  </si>
  <si>
    <t>Zabezpečení staveniště</t>
  </si>
  <si>
    <t>-385965351</t>
  </si>
  <si>
    <t>67</t>
  </si>
  <si>
    <t>039002000</t>
  </si>
  <si>
    <t>Zrušení zařízení staveniště</t>
  </si>
  <si>
    <t>-1671481910</t>
  </si>
  <si>
    <t>81</t>
  </si>
  <si>
    <t>HZS2492</t>
  </si>
  <si>
    <t>Hodinová zúčtovací sazba pomocný zedník PSV</t>
  </si>
  <si>
    <t>-2064728855</t>
  </si>
  <si>
    <t>68</t>
  </si>
  <si>
    <t>044002000</t>
  </si>
  <si>
    <t>Revize</t>
  </si>
  <si>
    <t>1504401643</t>
  </si>
  <si>
    <t>69</t>
  </si>
  <si>
    <t>045303000</t>
  </si>
  <si>
    <t>Koordinační činnost</t>
  </si>
  <si>
    <t>2092213065</t>
  </si>
  <si>
    <t>70</t>
  </si>
  <si>
    <t>049002000</t>
  </si>
  <si>
    <t>Ostatní inženýrská činnost</t>
  </si>
  <si>
    <t>-1178707507</t>
  </si>
  <si>
    <t>71</t>
  </si>
  <si>
    <t>065002000</t>
  </si>
  <si>
    <t>Mimostaveništní doprava materiálů</t>
  </si>
  <si>
    <t>-222675477</t>
  </si>
  <si>
    <t>72</t>
  </si>
  <si>
    <t>070001000</t>
  </si>
  <si>
    <t>Provozní vlivy</t>
  </si>
  <si>
    <t>1165368717</t>
  </si>
  <si>
    <t>73</t>
  </si>
  <si>
    <t>092203000</t>
  </si>
  <si>
    <t>Uvedení zařizení do provozu, zaškolení obsluhy, předání uživateli</t>
  </si>
  <si>
    <t>-51596795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</si>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</sst>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8" fillId="2" borderId="22" xfId="0" applyFont="1" applyFill="1" applyBorder="1" applyAlignment="1" applyProtection="1">
      <alignment horizontal="left" vertical="center"/>
      <protection locked="0"/>
    </xf>
    <xf numFmtId="0" fontId="18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37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23_080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elektroinstalce MŠ Páleníčkova Kroměríž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Kroměříž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2. 5. 2024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Mateřská škola, Kroméříž, Pálenickova 2851, p.s.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Electrical project s. r. .o.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</v>
      </c>
    </row>
    <row r="95" s="7" customFormat="1" ht="24.75" customHeight="1">
      <c r="A95" s="116" t="s">
        <v>83</v>
      </c>
      <c r="B95" s="117"/>
      <c r="C95" s="118"/>
      <c r="D95" s="119" t="s">
        <v>84</v>
      </c>
      <c r="E95" s="119"/>
      <c r="F95" s="119"/>
      <c r="G95" s="119"/>
      <c r="H95" s="119"/>
      <c r="I95" s="120"/>
      <c r="J95" s="119" t="s">
        <v>85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'23_080_ - Oprava elektroi...'!J30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86</v>
      </c>
      <c r="AR95" s="123"/>
      <c r="AS95" s="124">
        <v>0</v>
      </c>
      <c r="AT95" s="125">
        <f>ROUND(SUM(AV95:AW95),2)</f>
        <v>0</v>
      </c>
      <c r="AU95" s="126">
        <f>'23_080_ - Oprava elektroi...'!P121</f>
        <v>0</v>
      </c>
      <c r="AV95" s="125">
        <f>'23_080_ - Oprava elektroi...'!J33</f>
        <v>0</v>
      </c>
      <c r="AW95" s="125">
        <f>'23_080_ - Oprava elektroi...'!J34</f>
        <v>0</v>
      </c>
      <c r="AX95" s="125">
        <f>'23_080_ - Oprava elektroi...'!J35</f>
        <v>0</v>
      </c>
      <c r="AY95" s="125">
        <f>'23_080_ - Oprava elektroi...'!J36</f>
        <v>0</v>
      </c>
      <c r="AZ95" s="125">
        <f>'23_080_ - Oprava elektroi...'!F33</f>
        <v>0</v>
      </c>
      <c r="BA95" s="125">
        <f>'23_080_ - Oprava elektroi...'!F34</f>
        <v>0</v>
      </c>
      <c r="BB95" s="125">
        <f>'23_080_ - Oprava elektroi...'!F35</f>
        <v>0</v>
      </c>
      <c r="BC95" s="125">
        <f>'23_080_ - Oprava elektroi...'!F36</f>
        <v>0</v>
      </c>
      <c r="BD95" s="127">
        <f>'23_080_ - Oprava elektroi...'!F37</f>
        <v>0</v>
      </c>
      <c r="BE95" s="7"/>
      <c r="BT95" s="128" t="s">
        <v>87</v>
      </c>
      <c r="BV95" s="128" t="s">
        <v>81</v>
      </c>
      <c r="BW95" s="128" t="s">
        <v>88</v>
      </c>
      <c r="BX95" s="128" t="s">
        <v>5</v>
      </c>
      <c r="CL95" s="128" t="s">
        <v>1</v>
      </c>
      <c r="CM95" s="128" t="s">
        <v>89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vn8vmblS29YDKBO7sPK5iczxH4aUDyaT1Js6ulk6ttGIIBjhJdOHsPi+q/2R/dP4pqFqI2nio/Uegu9B2i/aQ==" hashValue="NM/YzZ1u8CAvSu3KJk84sKot2fceEm2XVFWGcpxldsD7pPJsKTQZoZHtZIXjA01R/87n0CWAJ2PT3sSlq4X7a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_080_ - Oprava elektro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89</v>
      </c>
    </row>
    <row r="4" s="1" customFormat="1" ht="24.96" customHeight="1">
      <c r="B4" s="17"/>
      <c r="D4" s="131" t="s">
        <v>90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oprava elektroinstalce MŠ Páleníčkova Kroměríž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2. 5. 2024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28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34</v>
      </c>
      <c r="E23" s="35"/>
      <c r="F23" s="35"/>
      <c r="G23" s="35"/>
      <c r="H23" s="35"/>
      <c r="I23" s="133" t="s">
        <v>25</v>
      </c>
      <c r="J23" s="136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36</v>
      </c>
      <c r="F24" s="35"/>
      <c r="G24" s="35"/>
      <c r="H24" s="35"/>
      <c r="I24" s="133" t="s">
        <v>28</v>
      </c>
      <c r="J24" s="136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38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39</v>
      </c>
      <c r="E30" s="35"/>
      <c r="F30" s="35"/>
      <c r="G30" s="35"/>
      <c r="H30" s="35"/>
      <c r="I30" s="35"/>
      <c r="J30" s="14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41</v>
      </c>
      <c r="G32" s="35"/>
      <c r="H32" s="35"/>
      <c r="I32" s="145" t="s">
        <v>40</v>
      </c>
      <c r="J32" s="145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43</v>
      </c>
      <c r="E33" s="133" t="s">
        <v>44</v>
      </c>
      <c r="F33" s="147">
        <f>ROUND((ROUND((SUM(BE121:BE199)),  2) + SUM(BE201:BE205)), 2)</f>
        <v>0</v>
      </c>
      <c r="G33" s="35"/>
      <c r="H33" s="35"/>
      <c r="I33" s="148">
        <v>0.20999999999999999</v>
      </c>
      <c r="J33" s="147">
        <f>ROUND((ROUND(((SUM(BE121:BE199))*I33),  2) + (SUM(BE201:BE205)*I33)),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45</v>
      </c>
      <c r="F34" s="147">
        <f>ROUND((ROUND((SUM(BF121:BF199)),  2) + SUM(BF201:BF205)), 2)</f>
        <v>0</v>
      </c>
      <c r="G34" s="35"/>
      <c r="H34" s="35"/>
      <c r="I34" s="148">
        <v>0.12</v>
      </c>
      <c r="J34" s="147">
        <f>ROUND((ROUND(((SUM(BF121:BF199))*I34),  2) + (SUM(BF201:BF205)*I34)),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46</v>
      </c>
      <c r="F35" s="147">
        <f>ROUND((ROUND((SUM(BG121:BG199)),  2) + SUM(BG201:BG205)),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47</v>
      </c>
      <c r="F36" s="147">
        <f>ROUND((ROUND((SUM(BH121:BH199)),  2) + SUM(BH201:BH205)),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48</v>
      </c>
      <c r="F37" s="147">
        <f>ROUND((ROUND((SUM(BI121:BI199)),  2) + SUM(BI201:BI205)),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52</v>
      </c>
      <c r="E50" s="157"/>
      <c r="F50" s="157"/>
      <c r="G50" s="156" t="s">
        <v>53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54</v>
      </c>
      <c r="E61" s="159"/>
      <c r="F61" s="160" t="s">
        <v>55</v>
      </c>
      <c r="G61" s="158" t="s">
        <v>54</v>
      </c>
      <c r="H61" s="159"/>
      <c r="I61" s="159"/>
      <c r="J61" s="161" t="s">
        <v>55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56</v>
      </c>
      <c r="E65" s="162"/>
      <c r="F65" s="162"/>
      <c r="G65" s="156" t="s">
        <v>57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54</v>
      </c>
      <c r="E76" s="159"/>
      <c r="F76" s="160" t="s">
        <v>55</v>
      </c>
      <c r="G76" s="158" t="s">
        <v>54</v>
      </c>
      <c r="H76" s="159"/>
      <c r="I76" s="159"/>
      <c r="J76" s="161" t="s">
        <v>55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oprava elektroinstalce MŠ Páleníčkova Kroměríž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23_080_ - Oprava elektroinstalace MŠ Páleničkova Kromeříž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Kroměříž</v>
      </c>
      <c r="G89" s="37"/>
      <c r="H89" s="37"/>
      <c r="I89" s="29" t="s">
        <v>22</v>
      </c>
      <c r="J89" s="76" t="str">
        <f>IF(J12="","",J12)</f>
        <v>2. 5. 2024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Mateřská škola, Kroméříž, Pálenickova 2851, p.s.</v>
      </c>
      <c r="G91" s="37"/>
      <c r="H91" s="37"/>
      <c r="I91" s="29" t="s">
        <v>31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Electrical project s. r. .o.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94</v>
      </c>
      <c r="D94" s="169"/>
      <c r="E94" s="169"/>
      <c r="F94" s="169"/>
      <c r="G94" s="169"/>
      <c r="H94" s="169"/>
      <c r="I94" s="169"/>
      <c r="J94" s="170" t="s">
        <v>95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96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2"/>
      <c r="C97" s="173"/>
      <c r="D97" s="174" t="s">
        <v>98</v>
      </c>
      <c r="E97" s="175"/>
      <c r="F97" s="175"/>
      <c r="G97" s="175"/>
      <c r="H97" s="175"/>
      <c r="I97" s="175"/>
      <c r="J97" s="176">
        <f>J122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99</v>
      </c>
      <c r="E98" s="181"/>
      <c r="F98" s="181"/>
      <c r="G98" s="181"/>
      <c r="H98" s="181"/>
      <c r="I98" s="181"/>
      <c r="J98" s="182">
        <f>J123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100</v>
      </c>
      <c r="E99" s="181"/>
      <c r="F99" s="181"/>
      <c r="G99" s="181"/>
      <c r="H99" s="181"/>
      <c r="I99" s="181"/>
      <c r="J99" s="182">
        <f>J133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101</v>
      </c>
      <c r="E100" s="181"/>
      <c r="F100" s="181"/>
      <c r="G100" s="181"/>
      <c r="H100" s="181"/>
      <c r="I100" s="181"/>
      <c r="J100" s="182">
        <f>J187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1.84" customHeight="1">
      <c r="A101" s="9"/>
      <c r="B101" s="172"/>
      <c r="C101" s="173"/>
      <c r="D101" s="184" t="s">
        <v>102</v>
      </c>
      <c r="E101" s="173"/>
      <c r="F101" s="173"/>
      <c r="G101" s="173"/>
      <c r="H101" s="173"/>
      <c r="I101" s="173"/>
      <c r="J101" s="185">
        <f>J200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67" t="str">
        <f>E7</f>
        <v>oprava elektroinstalce MŠ Páleníčkova Kroměríž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23_080_ - Oprava elektroinstalace MŠ Páleničkova Kromeříž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Kroměříž</v>
      </c>
      <c r="G115" s="37"/>
      <c r="H115" s="37"/>
      <c r="I115" s="29" t="s">
        <v>22</v>
      </c>
      <c r="J115" s="76" t="str">
        <f>IF(J12="","",J12)</f>
        <v>2. 5. 2024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Mateřská škola, Kroméříž, Pálenickova 2851, p.s.</v>
      </c>
      <c r="G117" s="37"/>
      <c r="H117" s="37"/>
      <c r="I117" s="29" t="s">
        <v>31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29</v>
      </c>
      <c r="D118" s="37"/>
      <c r="E118" s="37"/>
      <c r="F118" s="24" t="str">
        <f>IF(E18="","",E18)</f>
        <v>Vyplň údaj</v>
      </c>
      <c r="G118" s="37"/>
      <c r="H118" s="37"/>
      <c r="I118" s="29" t="s">
        <v>34</v>
      </c>
      <c r="J118" s="33" t="str">
        <f>E24</f>
        <v xml:space="preserve">Electrical project s. r. .o.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6"/>
      <c r="B120" s="187"/>
      <c r="C120" s="188" t="s">
        <v>104</v>
      </c>
      <c r="D120" s="189" t="s">
        <v>64</v>
      </c>
      <c r="E120" s="189" t="s">
        <v>60</v>
      </c>
      <c r="F120" s="189" t="s">
        <v>61</v>
      </c>
      <c r="G120" s="189" t="s">
        <v>105</v>
      </c>
      <c r="H120" s="189" t="s">
        <v>106</v>
      </c>
      <c r="I120" s="189" t="s">
        <v>107</v>
      </c>
      <c r="J120" s="190" t="s">
        <v>95</v>
      </c>
      <c r="K120" s="191" t="s">
        <v>108</v>
      </c>
      <c r="L120" s="192"/>
      <c r="M120" s="97" t="s">
        <v>1</v>
      </c>
      <c r="N120" s="98" t="s">
        <v>43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37"/>
      <c r="J121" s="193">
        <f>BK121</f>
        <v>0</v>
      </c>
      <c r="K121" s="37"/>
      <c r="L121" s="41"/>
      <c r="M121" s="100"/>
      <c r="N121" s="194"/>
      <c r="O121" s="101"/>
      <c r="P121" s="195">
        <f>P122+P200</f>
        <v>0</v>
      </c>
      <c r="Q121" s="101"/>
      <c r="R121" s="195">
        <f>R122+R200</f>
        <v>1.1433400000000002</v>
      </c>
      <c r="S121" s="101"/>
      <c r="T121" s="196">
        <f>T122+T200</f>
        <v>1.2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97</v>
      </c>
      <c r="BK121" s="197">
        <f>BK122+BK200</f>
        <v>0</v>
      </c>
    </row>
    <row r="122" s="12" customFormat="1" ht="25.92" customHeight="1">
      <c r="A122" s="12"/>
      <c r="B122" s="198"/>
      <c r="C122" s="199"/>
      <c r="D122" s="200" t="s">
        <v>78</v>
      </c>
      <c r="E122" s="201" t="s">
        <v>116</v>
      </c>
      <c r="F122" s="201" t="s">
        <v>116</v>
      </c>
      <c r="G122" s="199"/>
      <c r="H122" s="199"/>
      <c r="I122" s="202"/>
      <c r="J122" s="185">
        <f>BK122</f>
        <v>0</v>
      </c>
      <c r="K122" s="199"/>
      <c r="L122" s="203"/>
      <c r="M122" s="204"/>
      <c r="N122" s="205"/>
      <c r="O122" s="205"/>
      <c r="P122" s="206">
        <f>P123+P133+P187</f>
        <v>0</v>
      </c>
      <c r="Q122" s="205"/>
      <c r="R122" s="206">
        <f>R123+R133+R187</f>
        <v>1.1433400000000002</v>
      </c>
      <c r="S122" s="205"/>
      <c r="T122" s="207">
        <f>T123+T133+T187</f>
        <v>1.2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87</v>
      </c>
      <c r="AT122" s="209" t="s">
        <v>78</v>
      </c>
      <c r="AU122" s="209" t="s">
        <v>79</v>
      </c>
      <c r="AY122" s="208" t="s">
        <v>117</v>
      </c>
      <c r="BK122" s="210">
        <f>BK123+BK133+BK187</f>
        <v>0</v>
      </c>
    </row>
    <row r="123" s="12" customFormat="1" ht="22.8" customHeight="1">
      <c r="A123" s="12"/>
      <c r="B123" s="198"/>
      <c r="C123" s="199"/>
      <c r="D123" s="200" t="s">
        <v>78</v>
      </c>
      <c r="E123" s="211" t="s">
        <v>118</v>
      </c>
      <c r="F123" s="211" t="s">
        <v>119</v>
      </c>
      <c r="G123" s="199"/>
      <c r="H123" s="199"/>
      <c r="I123" s="202"/>
      <c r="J123" s="212">
        <f>BK123</f>
        <v>0</v>
      </c>
      <c r="K123" s="199"/>
      <c r="L123" s="203"/>
      <c r="M123" s="204"/>
      <c r="N123" s="205"/>
      <c r="O123" s="205"/>
      <c r="P123" s="206">
        <f>SUM(P124:P132)</f>
        <v>0</v>
      </c>
      <c r="Q123" s="205"/>
      <c r="R123" s="206">
        <f>SUM(R124:R132)</f>
        <v>0</v>
      </c>
      <c r="S123" s="205"/>
      <c r="T123" s="207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87</v>
      </c>
      <c r="AT123" s="209" t="s">
        <v>78</v>
      </c>
      <c r="AU123" s="209" t="s">
        <v>87</v>
      </c>
      <c r="AY123" s="208" t="s">
        <v>117</v>
      </c>
      <c r="BK123" s="210">
        <f>SUM(BK124:BK132)</f>
        <v>0</v>
      </c>
    </row>
    <row r="124" s="2" customFormat="1" ht="16.5" customHeight="1">
      <c r="A124" s="35"/>
      <c r="B124" s="36"/>
      <c r="C124" s="213" t="s">
        <v>120</v>
      </c>
      <c r="D124" s="213" t="s">
        <v>121</v>
      </c>
      <c r="E124" s="214" t="s">
        <v>122</v>
      </c>
      <c r="F124" s="215" t="s">
        <v>123</v>
      </c>
      <c r="G124" s="216" t="s">
        <v>124</v>
      </c>
      <c r="H124" s="217">
        <v>160</v>
      </c>
      <c r="I124" s="218"/>
      <c r="J124" s="219">
        <f>ROUND(I124*H124,2)</f>
        <v>0</v>
      </c>
      <c r="K124" s="220"/>
      <c r="L124" s="41"/>
      <c r="M124" s="221" t="s">
        <v>1</v>
      </c>
      <c r="N124" s="222" t="s">
        <v>44</v>
      </c>
      <c r="O124" s="8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5" t="s">
        <v>125</v>
      </c>
      <c r="AT124" s="225" t="s">
        <v>121</v>
      </c>
      <c r="AU124" s="225" t="s">
        <v>89</v>
      </c>
      <c r="AY124" s="14" t="s">
        <v>117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4" t="s">
        <v>87</v>
      </c>
      <c r="BK124" s="226">
        <f>ROUND(I124*H124,2)</f>
        <v>0</v>
      </c>
      <c r="BL124" s="14" t="s">
        <v>125</v>
      </c>
      <c r="BM124" s="225" t="s">
        <v>126</v>
      </c>
    </row>
    <row r="125" s="2" customFormat="1" ht="24.15" customHeight="1">
      <c r="A125" s="35"/>
      <c r="B125" s="36"/>
      <c r="C125" s="213" t="s">
        <v>89</v>
      </c>
      <c r="D125" s="213" t="s">
        <v>121</v>
      </c>
      <c r="E125" s="214" t="s">
        <v>127</v>
      </c>
      <c r="F125" s="215" t="s">
        <v>128</v>
      </c>
      <c r="G125" s="216" t="s">
        <v>129</v>
      </c>
      <c r="H125" s="217">
        <v>6</v>
      </c>
      <c r="I125" s="218"/>
      <c r="J125" s="219">
        <f>ROUND(I125*H125,2)</f>
        <v>0</v>
      </c>
      <c r="K125" s="220"/>
      <c r="L125" s="41"/>
      <c r="M125" s="221" t="s">
        <v>1</v>
      </c>
      <c r="N125" s="222" t="s">
        <v>44</v>
      </c>
      <c r="O125" s="8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5" t="s">
        <v>125</v>
      </c>
      <c r="AT125" s="225" t="s">
        <v>121</v>
      </c>
      <c r="AU125" s="225" t="s">
        <v>89</v>
      </c>
      <c r="AY125" s="14" t="s">
        <v>117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4" t="s">
        <v>87</v>
      </c>
      <c r="BK125" s="226">
        <f>ROUND(I125*H125,2)</f>
        <v>0</v>
      </c>
      <c r="BL125" s="14" t="s">
        <v>125</v>
      </c>
      <c r="BM125" s="225" t="s">
        <v>130</v>
      </c>
    </row>
    <row r="126" s="2" customFormat="1" ht="24.15" customHeight="1">
      <c r="A126" s="35"/>
      <c r="B126" s="36"/>
      <c r="C126" s="213" t="s">
        <v>87</v>
      </c>
      <c r="D126" s="213" t="s">
        <v>121</v>
      </c>
      <c r="E126" s="214" t="s">
        <v>131</v>
      </c>
      <c r="F126" s="215" t="s">
        <v>132</v>
      </c>
      <c r="G126" s="216" t="s">
        <v>129</v>
      </c>
      <c r="H126" s="217">
        <v>2680</v>
      </c>
      <c r="I126" s="218"/>
      <c r="J126" s="219">
        <f>ROUND(I126*H126,2)</f>
        <v>0</v>
      </c>
      <c r="K126" s="220"/>
      <c r="L126" s="41"/>
      <c r="M126" s="221" t="s">
        <v>1</v>
      </c>
      <c r="N126" s="222" t="s">
        <v>44</v>
      </c>
      <c r="O126" s="8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5" t="s">
        <v>125</v>
      </c>
      <c r="AT126" s="225" t="s">
        <v>121</v>
      </c>
      <c r="AU126" s="225" t="s">
        <v>89</v>
      </c>
      <c r="AY126" s="14" t="s">
        <v>117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4" t="s">
        <v>87</v>
      </c>
      <c r="BK126" s="226">
        <f>ROUND(I126*H126,2)</f>
        <v>0</v>
      </c>
      <c r="BL126" s="14" t="s">
        <v>125</v>
      </c>
      <c r="BM126" s="225" t="s">
        <v>133</v>
      </c>
    </row>
    <row r="127" s="2" customFormat="1" ht="16.5" customHeight="1">
      <c r="A127" s="35"/>
      <c r="B127" s="36"/>
      <c r="C127" s="227" t="s">
        <v>134</v>
      </c>
      <c r="D127" s="227" t="s">
        <v>135</v>
      </c>
      <c r="E127" s="228" t="s">
        <v>136</v>
      </c>
      <c r="F127" s="229" t="s">
        <v>137</v>
      </c>
      <c r="G127" s="230" t="s">
        <v>138</v>
      </c>
      <c r="H127" s="231">
        <v>1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44</v>
      </c>
      <c r="O127" s="8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5" t="s">
        <v>139</v>
      </c>
      <c r="AT127" s="225" t="s">
        <v>135</v>
      </c>
      <c r="AU127" s="225" t="s">
        <v>89</v>
      </c>
      <c r="AY127" s="14" t="s">
        <v>117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4" t="s">
        <v>87</v>
      </c>
      <c r="BK127" s="226">
        <f>ROUND(I127*H127,2)</f>
        <v>0</v>
      </c>
      <c r="BL127" s="14" t="s">
        <v>125</v>
      </c>
      <c r="BM127" s="225" t="s">
        <v>140</v>
      </c>
    </row>
    <row r="128" s="2" customFormat="1" ht="16.5" customHeight="1">
      <c r="A128" s="35"/>
      <c r="B128" s="36"/>
      <c r="C128" s="227" t="s">
        <v>125</v>
      </c>
      <c r="D128" s="227" t="s">
        <v>135</v>
      </c>
      <c r="E128" s="228" t="s">
        <v>141</v>
      </c>
      <c r="F128" s="229" t="s">
        <v>142</v>
      </c>
      <c r="G128" s="230" t="s">
        <v>138</v>
      </c>
      <c r="H128" s="231">
        <v>1</v>
      </c>
      <c r="I128" s="232"/>
      <c r="J128" s="233">
        <f>ROUND(I128*H128,2)</f>
        <v>0</v>
      </c>
      <c r="K128" s="234"/>
      <c r="L128" s="235"/>
      <c r="M128" s="236" t="s">
        <v>1</v>
      </c>
      <c r="N128" s="237" t="s">
        <v>44</v>
      </c>
      <c r="O128" s="8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5" t="s">
        <v>139</v>
      </c>
      <c r="AT128" s="225" t="s">
        <v>135</v>
      </c>
      <c r="AU128" s="225" t="s">
        <v>89</v>
      </c>
      <c r="AY128" s="14" t="s">
        <v>117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4" t="s">
        <v>87</v>
      </c>
      <c r="BK128" s="226">
        <f>ROUND(I128*H128,2)</f>
        <v>0</v>
      </c>
      <c r="BL128" s="14" t="s">
        <v>125</v>
      </c>
      <c r="BM128" s="225" t="s">
        <v>143</v>
      </c>
    </row>
    <row r="129" s="2" customFormat="1" ht="16.5" customHeight="1">
      <c r="A129" s="35"/>
      <c r="B129" s="36"/>
      <c r="C129" s="227" t="s">
        <v>144</v>
      </c>
      <c r="D129" s="227" t="s">
        <v>135</v>
      </c>
      <c r="E129" s="228" t="s">
        <v>145</v>
      </c>
      <c r="F129" s="229" t="s">
        <v>146</v>
      </c>
      <c r="G129" s="230" t="s">
        <v>138</v>
      </c>
      <c r="H129" s="231">
        <v>1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44</v>
      </c>
      <c r="O129" s="8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5" t="s">
        <v>139</v>
      </c>
      <c r="AT129" s="225" t="s">
        <v>135</v>
      </c>
      <c r="AU129" s="225" t="s">
        <v>89</v>
      </c>
      <c r="AY129" s="14" t="s">
        <v>117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4" t="s">
        <v>87</v>
      </c>
      <c r="BK129" s="226">
        <f>ROUND(I129*H129,2)</f>
        <v>0</v>
      </c>
      <c r="BL129" s="14" t="s">
        <v>125</v>
      </c>
      <c r="BM129" s="225" t="s">
        <v>147</v>
      </c>
    </row>
    <row r="130" s="2" customFormat="1" ht="16.5" customHeight="1">
      <c r="A130" s="35"/>
      <c r="B130" s="36"/>
      <c r="C130" s="227" t="s">
        <v>148</v>
      </c>
      <c r="D130" s="227" t="s">
        <v>135</v>
      </c>
      <c r="E130" s="228" t="s">
        <v>149</v>
      </c>
      <c r="F130" s="229" t="s">
        <v>150</v>
      </c>
      <c r="G130" s="230" t="s">
        <v>138</v>
      </c>
      <c r="H130" s="231">
        <v>1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44</v>
      </c>
      <c r="O130" s="8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5" t="s">
        <v>139</v>
      </c>
      <c r="AT130" s="225" t="s">
        <v>135</v>
      </c>
      <c r="AU130" s="225" t="s">
        <v>89</v>
      </c>
      <c r="AY130" s="14" t="s">
        <v>117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4" t="s">
        <v>87</v>
      </c>
      <c r="BK130" s="226">
        <f>ROUND(I130*H130,2)</f>
        <v>0</v>
      </c>
      <c r="BL130" s="14" t="s">
        <v>125</v>
      </c>
      <c r="BM130" s="225" t="s">
        <v>151</v>
      </c>
    </row>
    <row r="131" s="2" customFormat="1" ht="16.5" customHeight="1">
      <c r="A131" s="35"/>
      <c r="B131" s="36"/>
      <c r="C131" s="227" t="s">
        <v>152</v>
      </c>
      <c r="D131" s="227" t="s">
        <v>135</v>
      </c>
      <c r="E131" s="228" t="s">
        <v>153</v>
      </c>
      <c r="F131" s="229" t="s">
        <v>154</v>
      </c>
      <c r="G131" s="230" t="s">
        <v>138</v>
      </c>
      <c r="H131" s="231">
        <v>1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44</v>
      </c>
      <c r="O131" s="8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5" t="s">
        <v>139</v>
      </c>
      <c r="AT131" s="225" t="s">
        <v>135</v>
      </c>
      <c r="AU131" s="225" t="s">
        <v>89</v>
      </c>
      <c r="AY131" s="14" t="s">
        <v>117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4" t="s">
        <v>87</v>
      </c>
      <c r="BK131" s="226">
        <f>ROUND(I131*H131,2)</f>
        <v>0</v>
      </c>
      <c r="BL131" s="14" t="s">
        <v>125</v>
      </c>
      <c r="BM131" s="225" t="s">
        <v>155</v>
      </c>
    </row>
    <row r="132" s="2" customFormat="1" ht="16.5" customHeight="1">
      <c r="A132" s="35"/>
      <c r="B132" s="36"/>
      <c r="C132" s="227" t="s">
        <v>139</v>
      </c>
      <c r="D132" s="227" t="s">
        <v>135</v>
      </c>
      <c r="E132" s="228" t="s">
        <v>156</v>
      </c>
      <c r="F132" s="229" t="s">
        <v>157</v>
      </c>
      <c r="G132" s="230" t="s">
        <v>138</v>
      </c>
      <c r="H132" s="231">
        <v>1</v>
      </c>
      <c r="I132" s="232"/>
      <c r="J132" s="233">
        <f>ROUND(I132*H132,2)</f>
        <v>0</v>
      </c>
      <c r="K132" s="234"/>
      <c r="L132" s="235"/>
      <c r="M132" s="236" t="s">
        <v>1</v>
      </c>
      <c r="N132" s="237" t="s">
        <v>44</v>
      </c>
      <c r="O132" s="8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5" t="s">
        <v>139</v>
      </c>
      <c r="AT132" s="225" t="s">
        <v>135</v>
      </c>
      <c r="AU132" s="225" t="s">
        <v>89</v>
      </c>
      <c r="AY132" s="14" t="s">
        <v>117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4" t="s">
        <v>87</v>
      </c>
      <c r="BK132" s="226">
        <f>ROUND(I132*H132,2)</f>
        <v>0</v>
      </c>
      <c r="BL132" s="14" t="s">
        <v>125</v>
      </c>
      <c r="BM132" s="225" t="s">
        <v>158</v>
      </c>
    </row>
    <row r="133" s="12" customFormat="1" ht="22.8" customHeight="1">
      <c r="A133" s="12"/>
      <c r="B133" s="198"/>
      <c r="C133" s="199"/>
      <c r="D133" s="200" t="s">
        <v>78</v>
      </c>
      <c r="E133" s="211" t="s">
        <v>159</v>
      </c>
      <c r="F133" s="211" t="s">
        <v>160</v>
      </c>
      <c r="G133" s="199"/>
      <c r="H133" s="199"/>
      <c r="I133" s="202"/>
      <c r="J133" s="212">
        <f>BK133</f>
        <v>0</v>
      </c>
      <c r="K133" s="199"/>
      <c r="L133" s="203"/>
      <c r="M133" s="204"/>
      <c r="N133" s="205"/>
      <c r="O133" s="205"/>
      <c r="P133" s="206">
        <f>SUM(P134:P186)</f>
        <v>0</v>
      </c>
      <c r="Q133" s="205"/>
      <c r="R133" s="206">
        <f>SUM(R134:R186)</f>
        <v>1.1433400000000002</v>
      </c>
      <c r="S133" s="205"/>
      <c r="T133" s="207">
        <f>SUM(T134:T186)</f>
        <v>1.2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8" t="s">
        <v>87</v>
      </c>
      <c r="AT133" s="209" t="s">
        <v>78</v>
      </c>
      <c r="AU133" s="209" t="s">
        <v>87</v>
      </c>
      <c r="AY133" s="208" t="s">
        <v>117</v>
      </c>
      <c r="BK133" s="210">
        <f>SUM(BK134:BK186)</f>
        <v>0</v>
      </c>
    </row>
    <row r="134" s="2" customFormat="1" ht="37.8" customHeight="1">
      <c r="A134" s="35"/>
      <c r="B134" s="36"/>
      <c r="C134" s="213" t="s">
        <v>161</v>
      </c>
      <c r="D134" s="213" t="s">
        <v>121</v>
      </c>
      <c r="E134" s="214" t="s">
        <v>162</v>
      </c>
      <c r="F134" s="215" t="s">
        <v>163</v>
      </c>
      <c r="G134" s="216" t="s">
        <v>164</v>
      </c>
      <c r="H134" s="217">
        <v>70</v>
      </c>
      <c r="I134" s="218"/>
      <c r="J134" s="219">
        <f>ROUND(I134*H134,2)</f>
        <v>0</v>
      </c>
      <c r="K134" s="220"/>
      <c r="L134" s="41"/>
      <c r="M134" s="221" t="s">
        <v>1</v>
      </c>
      <c r="N134" s="222" t="s">
        <v>44</v>
      </c>
      <c r="O134" s="8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5" t="s">
        <v>125</v>
      </c>
      <c r="AT134" s="225" t="s">
        <v>121</v>
      </c>
      <c r="AU134" s="225" t="s">
        <v>89</v>
      </c>
      <c r="AY134" s="14" t="s">
        <v>117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4" t="s">
        <v>87</v>
      </c>
      <c r="BK134" s="226">
        <f>ROUND(I134*H134,2)</f>
        <v>0</v>
      </c>
      <c r="BL134" s="14" t="s">
        <v>125</v>
      </c>
      <c r="BM134" s="225" t="s">
        <v>165</v>
      </c>
    </row>
    <row r="135" s="2" customFormat="1" ht="24.15" customHeight="1">
      <c r="A135" s="35"/>
      <c r="B135" s="36"/>
      <c r="C135" s="227" t="s">
        <v>166</v>
      </c>
      <c r="D135" s="227" t="s">
        <v>135</v>
      </c>
      <c r="E135" s="228" t="s">
        <v>167</v>
      </c>
      <c r="F135" s="229" t="s">
        <v>168</v>
      </c>
      <c r="G135" s="230" t="s">
        <v>164</v>
      </c>
      <c r="H135" s="231">
        <v>70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44</v>
      </c>
      <c r="O135" s="88"/>
      <c r="P135" s="223">
        <f>O135*H135</f>
        <v>0</v>
      </c>
      <c r="Q135" s="223">
        <v>5.0000000000000002E-05</v>
      </c>
      <c r="R135" s="223">
        <f>Q135*H135</f>
        <v>0.0035000000000000001</v>
      </c>
      <c r="S135" s="223">
        <v>0</v>
      </c>
      <c r="T135" s="22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5" t="s">
        <v>139</v>
      </c>
      <c r="AT135" s="225" t="s">
        <v>135</v>
      </c>
      <c r="AU135" s="225" t="s">
        <v>89</v>
      </c>
      <c r="AY135" s="14" t="s">
        <v>117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4" t="s">
        <v>87</v>
      </c>
      <c r="BK135" s="226">
        <f>ROUND(I135*H135,2)</f>
        <v>0</v>
      </c>
      <c r="BL135" s="14" t="s">
        <v>125</v>
      </c>
      <c r="BM135" s="225" t="s">
        <v>169</v>
      </c>
    </row>
    <row r="136" s="2" customFormat="1" ht="24.15" customHeight="1">
      <c r="A136" s="35"/>
      <c r="B136" s="36"/>
      <c r="C136" s="213" t="s">
        <v>170</v>
      </c>
      <c r="D136" s="213" t="s">
        <v>121</v>
      </c>
      <c r="E136" s="214" t="s">
        <v>171</v>
      </c>
      <c r="F136" s="215" t="s">
        <v>172</v>
      </c>
      <c r="G136" s="216" t="s">
        <v>129</v>
      </c>
      <c r="H136" s="217">
        <v>65</v>
      </c>
      <c r="I136" s="218"/>
      <c r="J136" s="219">
        <f>ROUND(I136*H136,2)</f>
        <v>0</v>
      </c>
      <c r="K136" s="220"/>
      <c r="L136" s="41"/>
      <c r="M136" s="221" t="s">
        <v>1</v>
      </c>
      <c r="N136" s="222" t="s">
        <v>44</v>
      </c>
      <c r="O136" s="8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5" t="s">
        <v>125</v>
      </c>
      <c r="AT136" s="225" t="s">
        <v>121</v>
      </c>
      <c r="AU136" s="225" t="s">
        <v>89</v>
      </c>
      <c r="AY136" s="14" t="s">
        <v>117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4" t="s">
        <v>87</v>
      </c>
      <c r="BK136" s="226">
        <f>ROUND(I136*H136,2)</f>
        <v>0</v>
      </c>
      <c r="BL136" s="14" t="s">
        <v>125</v>
      </c>
      <c r="BM136" s="225" t="s">
        <v>173</v>
      </c>
    </row>
    <row r="137" s="2" customFormat="1" ht="24.15" customHeight="1">
      <c r="A137" s="35"/>
      <c r="B137" s="36"/>
      <c r="C137" s="227" t="s">
        <v>174</v>
      </c>
      <c r="D137" s="227" t="s">
        <v>135</v>
      </c>
      <c r="E137" s="228" t="s">
        <v>175</v>
      </c>
      <c r="F137" s="229" t="s">
        <v>176</v>
      </c>
      <c r="G137" s="230" t="s">
        <v>129</v>
      </c>
      <c r="H137" s="231">
        <v>65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44</v>
      </c>
      <c r="O137" s="88"/>
      <c r="P137" s="223">
        <f>O137*H137</f>
        <v>0</v>
      </c>
      <c r="Q137" s="223">
        <v>0.00024000000000000001</v>
      </c>
      <c r="R137" s="223">
        <f>Q137*H137</f>
        <v>0.015600000000000001</v>
      </c>
      <c r="S137" s="223">
        <v>0</v>
      </c>
      <c r="T137" s="22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5" t="s">
        <v>139</v>
      </c>
      <c r="AT137" s="225" t="s">
        <v>135</v>
      </c>
      <c r="AU137" s="225" t="s">
        <v>89</v>
      </c>
      <c r="AY137" s="14" t="s">
        <v>117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4" t="s">
        <v>87</v>
      </c>
      <c r="BK137" s="226">
        <f>ROUND(I137*H137,2)</f>
        <v>0</v>
      </c>
      <c r="BL137" s="14" t="s">
        <v>125</v>
      </c>
      <c r="BM137" s="225" t="s">
        <v>177</v>
      </c>
    </row>
    <row r="138" s="2" customFormat="1" ht="33" customHeight="1">
      <c r="A138" s="35"/>
      <c r="B138" s="36"/>
      <c r="C138" s="213" t="s">
        <v>178</v>
      </c>
      <c r="D138" s="213" t="s">
        <v>121</v>
      </c>
      <c r="E138" s="214" t="s">
        <v>179</v>
      </c>
      <c r="F138" s="215" t="s">
        <v>180</v>
      </c>
      <c r="G138" s="216" t="s">
        <v>164</v>
      </c>
      <c r="H138" s="217">
        <v>400</v>
      </c>
      <c r="I138" s="218"/>
      <c r="J138" s="219">
        <f>ROUND(I138*H138,2)</f>
        <v>0</v>
      </c>
      <c r="K138" s="220"/>
      <c r="L138" s="41"/>
      <c r="M138" s="221" t="s">
        <v>1</v>
      </c>
      <c r="N138" s="222" t="s">
        <v>44</v>
      </c>
      <c r="O138" s="88"/>
      <c r="P138" s="223">
        <f>O138*H138</f>
        <v>0</v>
      </c>
      <c r="Q138" s="223">
        <v>0</v>
      </c>
      <c r="R138" s="223">
        <f>Q138*H138</f>
        <v>0</v>
      </c>
      <c r="S138" s="223">
        <v>0.0030000000000000001</v>
      </c>
      <c r="T138" s="224">
        <f>S138*H138</f>
        <v>1.2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5" t="s">
        <v>125</v>
      </c>
      <c r="AT138" s="225" t="s">
        <v>121</v>
      </c>
      <c r="AU138" s="225" t="s">
        <v>89</v>
      </c>
      <c r="AY138" s="14" t="s">
        <v>117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4" t="s">
        <v>87</v>
      </c>
      <c r="BK138" s="226">
        <f>ROUND(I138*H138,2)</f>
        <v>0</v>
      </c>
      <c r="BL138" s="14" t="s">
        <v>125</v>
      </c>
      <c r="BM138" s="225" t="s">
        <v>181</v>
      </c>
    </row>
    <row r="139" s="2" customFormat="1" ht="24.15" customHeight="1">
      <c r="A139" s="35"/>
      <c r="B139" s="36"/>
      <c r="C139" s="213" t="s">
        <v>182</v>
      </c>
      <c r="D139" s="213" t="s">
        <v>121</v>
      </c>
      <c r="E139" s="214" t="s">
        <v>183</v>
      </c>
      <c r="F139" s="215" t="s">
        <v>184</v>
      </c>
      <c r="G139" s="216" t="s">
        <v>129</v>
      </c>
      <c r="H139" s="217">
        <v>145</v>
      </c>
      <c r="I139" s="218"/>
      <c r="J139" s="219">
        <f>ROUND(I139*H139,2)</f>
        <v>0</v>
      </c>
      <c r="K139" s="220"/>
      <c r="L139" s="41"/>
      <c r="M139" s="221" t="s">
        <v>1</v>
      </c>
      <c r="N139" s="222" t="s">
        <v>44</v>
      </c>
      <c r="O139" s="8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5" t="s">
        <v>125</v>
      </c>
      <c r="AT139" s="225" t="s">
        <v>121</v>
      </c>
      <c r="AU139" s="225" t="s">
        <v>89</v>
      </c>
      <c r="AY139" s="14" t="s">
        <v>117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4" t="s">
        <v>87</v>
      </c>
      <c r="BK139" s="226">
        <f>ROUND(I139*H139,2)</f>
        <v>0</v>
      </c>
      <c r="BL139" s="14" t="s">
        <v>125</v>
      </c>
      <c r="BM139" s="225" t="s">
        <v>185</v>
      </c>
    </row>
    <row r="140" s="2" customFormat="1" ht="24.15" customHeight="1">
      <c r="A140" s="35"/>
      <c r="B140" s="36"/>
      <c r="C140" s="227" t="s">
        <v>186</v>
      </c>
      <c r="D140" s="227" t="s">
        <v>135</v>
      </c>
      <c r="E140" s="228" t="s">
        <v>187</v>
      </c>
      <c r="F140" s="229" t="s">
        <v>188</v>
      </c>
      <c r="G140" s="230" t="s">
        <v>129</v>
      </c>
      <c r="H140" s="231">
        <v>145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44</v>
      </c>
      <c r="O140" s="88"/>
      <c r="P140" s="223">
        <f>O140*H140</f>
        <v>0</v>
      </c>
      <c r="Q140" s="223">
        <v>5.0000000000000002E-05</v>
      </c>
      <c r="R140" s="223">
        <f>Q140*H140</f>
        <v>0.0072500000000000004</v>
      </c>
      <c r="S140" s="223">
        <v>0</v>
      </c>
      <c r="T140" s="22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5" t="s">
        <v>139</v>
      </c>
      <c r="AT140" s="225" t="s">
        <v>135</v>
      </c>
      <c r="AU140" s="225" t="s">
        <v>89</v>
      </c>
      <c r="AY140" s="14" t="s">
        <v>117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4" t="s">
        <v>87</v>
      </c>
      <c r="BK140" s="226">
        <f>ROUND(I140*H140,2)</f>
        <v>0</v>
      </c>
      <c r="BL140" s="14" t="s">
        <v>125</v>
      </c>
      <c r="BM140" s="225" t="s">
        <v>189</v>
      </c>
    </row>
    <row r="141" s="2" customFormat="1" ht="24.15" customHeight="1">
      <c r="A141" s="35"/>
      <c r="B141" s="36"/>
      <c r="C141" s="227" t="s">
        <v>190</v>
      </c>
      <c r="D141" s="227" t="s">
        <v>135</v>
      </c>
      <c r="E141" s="228" t="s">
        <v>191</v>
      </c>
      <c r="F141" s="229" t="s">
        <v>192</v>
      </c>
      <c r="G141" s="230" t="s">
        <v>129</v>
      </c>
      <c r="H141" s="231">
        <v>1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44</v>
      </c>
      <c r="O141" s="88"/>
      <c r="P141" s="223">
        <f>O141*H141</f>
        <v>0</v>
      </c>
      <c r="Q141" s="223">
        <v>9.0000000000000006E-05</v>
      </c>
      <c r="R141" s="223">
        <f>Q141*H141</f>
        <v>9.0000000000000006E-05</v>
      </c>
      <c r="S141" s="223">
        <v>0</v>
      </c>
      <c r="T141" s="22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5" t="s">
        <v>139</v>
      </c>
      <c r="AT141" s="225" t="s">
        <v>135</v>
      </c>
      <c r="AU141" s="225" t="s">
        <v>89</v>
      </c>
      <c r="AY141" s="14" t="s">
        <v>117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4" t="s">
        <v>87</v>
      </c>
      <c r="BK141" s="226">
        <f>ROUND(I141*H141,2)</f>
        <v>0</v>
      </c>
      <c r="BL141" s="14" t="s">
        <v>125</v>
      </c>
      <c r="BM141" s="225" t="s">
        <v>193</v>
      </c>
    </row>
    <row r="142" s="2" customFormat="1" ht="24.15" customHeight="1">
      <c r="A142" s="35"/>
      <c r="B142" s="36"/>
      <c r="C142" s="213" t="s">
        <v>194</v>
      </c>
      <c r="D142" s="213" t="s">
        <v>121</v>
      </c>
      <c r="E142" s="214" t="s">
        <v>195</v>
      </c>
      <c r="F142" s="215" t="s">
        <v>196</v>
      </c>
      <c r="G142" s="216" t="s">
        <v>164</v>
      </c>
      <c r="H142" s="217">
        <v>1300</v>
      </c>
      <c r="I142" s="218"/>
      <c r="J142" s="219">
        <f>ROUND(I142*H142,2)</f>
        <v>0</v>
      </c>
      <c r="K142" s="220"/>
      <c r="L142" s="41"/>
      <c r="M142" s="221" t="s">
        <v>1</v>
      </c>
      <c r="N142" s="222" t="s">
        <v>44</v>
      </c>
      <c r="O142" s="8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5" t="s">
        <v>125</v>
      </c>
      <c r="AT142" s="225" t="s">
        <v>121</v>
      </c>
      <c r="AU142" s="225" t="s">
        <v>89</v>
      </c>
      <c r="AY142" s="14" t="s">
        <v>117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4" t="s">
        <v>87</v>
      </c>
      <c r="BK142" s="226">
        <f>ROUND(I142*H142,2)</f>
        <v>0</v>
      </c>
      <c r="BL142" s="14" t="s">
        <v>125</v>
      </c>
      <c r="BM142" s="225" t="s">
        <v>197</v>
      </c>
    </row>
    <row r="143" s="2" customFormat="1" ht="24.15" customHeight="1">
      <c r="A143" s="35"/>
      <c r="B143" s="36"/>
      <c r="C143" s="227" t="s">
        <v>198</v>
      </c>
      <c r="D143" s="227" t="s">
        <v>135</v>
      </c>
      <c r="E143" s="228" t="s">
        <v>199</v>
      </c>
      <c r="F143" s="229" t="s">
        <v>200</v>
      </c>
      <c r="G143" s="230" t="s">
        <v>164</v>
      </c>
      <c r="H143" s="231">
        <v>1300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44</v>
      </c>
      <c r="O143" s="88"/>
      <c r="P143" s="223">
        <f>O143*H143</f>
        <v>0</v>
      </c>
      <c r="Q143" s="223">
        <v>0.00012</v>
      </c>
      <c r="R143" s="223">
        <f>Q143*H143</f>
        <v>0.156</v>
      </c>
      <c r="S143" s="223">
        <v>0</v>
      </c>
      <c r="T143" s="22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5" t="s">
        <v>139</v>
      </c>
      <c r="AT143" s="225" t="s">
        <v>135</v>
      </c>
      <c r="AU143" s="225" t="s">
        <v>89</v>
      </c>
      <c r="AY143" s="14" t="s">
        <v>117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4" t="s">
        <v>87</v>
      </c>
      <c r="BK143" s="226">
        <f>ROUND(I143*H143,2)</f>
        <v>0</v>
      </c>
      <c r="BL143" s="14" t="s">
        <v>125</v>
      </c>
      <c r="BM143" s="225" t="s">
        <v>201</v>
      </c>
    </row>
    <row r="144" s="2" customFormat="1" ht="33" customHeight="1">
      <c r="A144" s="35"/>
      <c r="B144" s="36"/>
      <c r="C144" s="213" t="s">
        <v>8</v>
      </c>
      <c r="D144" s="213" t="s">
        <v>121</v>
      </c>
      <c r="E144" s="214" t="s">
        <v>202</v>
      </c>
      <c r="F144" s="215" t="s">
        <v>203</v>
      </c>
      <c r="G144" s="216" t="s">
        <v>164</v>
      </c>
      <c r="H144" s="217">
        <v>800</v>
      </c>
      <c r="I144" s="218"/>
      <c r="J144" s="219">
        <f>ROUND(I144*H144,2)</f>
        <v>0</v>
      </c>
      <c r="K144" s="220"/>
      <c r="L144" s="41"/>
      <c r="M144" s="221" t="s">
        <v>1</v>
      </c>
      <c r="N144" s="222" t="s">
        <v>44</v>
      </c>
      <c r="O144" s="8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5" t="s">
        <v>125</v>
      </c>
      <c r="AT144" s="225" t="s">
        <v>121</v>
      </c>
      <c r="AU144" s="225" t="s">
        <v>89</v>
      </c>
      <c r="AY144" s="14" t="s">
        <v>117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4" t="s">
        <v>87</v>
      </c>
      <c r="BK144" s="226">
        <f>ROUND(I144*H144,2)</f>
        <v>0</v>
      </c>
      <c r="BL144" s="14" t="s">
        <v>125</v>
      </c>
      <c r="BM144" s="225" t="s">
        <v>204</v>
      </c>
    </row>
    <row r="145" s="2" customFormat="1" ht="24.15" customHeight="1">
      <c r="A145" s="35"/>
      <c r="B145" s="36"/>
      <c r="C145" s="227" t="s">
        <v>205</v>
      </c>
      <c r="D145" s="227" t="s">
        <v>135</v>
      </c>
      <c r="E145" s="228" t="s">
        <v>206</v>
      </c>
      <c r="F145" s="229" t="s">
        <v>207</v>
      </c>
      <c r="G145" s="230" t="s">
        <v>164</v>
      </c>
      <c r="H145" s="231">
        <v>800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44</v>
      </c>
      <c r="O145" s="88"/>
      <c r="P145" s="223">
        <f>O145*H145</f>
        <v>0</v>
      </c>
      <c r="Q145" s="223">
        <v>0.00017000000000000001</v>
      </c>
      <c r="R145" s="223">
        <f>Q145*H145</f>
        <v>0.13600000000000001</v>
      </c>
      <c r="S145" s="223">
        <v>0</v>
      </c>
      <c r="T145" s="22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5" t="s">
        <v>139</v>
      </c>
      <c r="AT145" s="225" t="s">
        <v>135</v>
      </c>
      <c r="AU145" s="225" t="s">
        <v>89</v>
      </c>
      <c r="AY145" s="14" t="s">
        <v>117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4" t="s">
        <v>87</v>
      </c>
      <c r="BK145" s="226">
        <f>ROUND(I145*H145,2)</f>
        <v>0</v>
      </c>
      <c r="BL145" s="14" t="s">
        <v>125</v>
      </c>
      <c r="BM145" s="225" t="s">
        <v>208</v>
      </c>
    </row>
    <row r="146" s="2" customFormat="1" ht="24.15" customHeight="1">
      <c r="A146" s="35"/>
      <c r="B146" s="36"/>
      <c r="C146" s="213" t="s">
        <v>209</v>
      </c>
      <c r="D146" s="213" t="s">
        <v>121</v>
      </c>
      <c r="E146" s="214" t="s">
        <v>210</v>
      </c>
      <c r="F146" s="215" t="s">
        <v>211</v>
      </c>
      <c r="G146" s="216" t="s">
        <v>164</v>
      </c>
      <c r="H146" s="217">
        <v>600</v>
      </c>
      <c r="I146" s="218"/>
      <c r="J146" s="219">
        <f>ROUND(I146*H146,2)</f>
        <v>0</v>
      </c>
      <c r="K146" s="220"/>
      <c r="L146" s="41"/>
      <c r="M146" s="221" t="s">
        <v>1</v>
      </c>
      <c r="N146" s="222" t="s">
        <v>44</v>
      </c>
      <c r="O146" s="8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5" t="s">
        <v>125</v>
      </c>
      <c r="AT146" s="225" t="s">
        <v>121</v>
      </c>
      <c r="AU146" s="225" t="s">
        <v>89</v>
      </c>
      <c r="AY146" s="14" t="s">
        <v>117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4" t="s">
        <v>87</v>
      </c>
      <c r="BK146" s="226">
        <f>ROUND(I146*H146,2)</f>
        <v>0</v>
      </c>
      <c r="BL146" s="14" t="s">
        <v>125</v>
      </c>
      <c r="BM146" s="225" t="s">
        <v>212</v>
      </c>
    </row>
    <row r="147" s="2" customFormat="1" ht="24.15" customHeight="1">
      <c r="A147" s="35"/>
      <c r="B147" s="36"/>
      <c r="C147" s="227" t="s">
        <v>213</v>
      </c>
      <c r="D147" s="227" t="s">
        <v>135</v>
      </c>
      <c r="E147" s="228" t="s">
        <v>214</v>
      </c>
      <c r="F147" s="229" t="s">
        <v>215</v>
      </c>
      <c r="G147" s="230" t="s">
        <v>164</v>
      </c>
      <c r="H147" s="231">
        <v>350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44</v>
      </c>
      <c r="O147" s="88"/>
      <c r="P147" s="223">
        <f>O147*H147</f>
        <v>0</v>
      </c>
      <c r="Q147" s="223">
        <v>0.00052999999999999998</v>
      </c>
      <c r="R147" s="223">
        <f>Q147*H147</f>
        <v>0.1855</v>
      </c>
      <c r="S147" s="223">
        <v>0</v>
      </c>
      <c r="T147" s="22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5" t="s">
        <v>139</v>
      </c>
      <c r="AT147" s="225" t="s">
        <v>135</v>
      </c>
      <c r="AU147" s="225" t="s">
        <v>89</v>
      </c>
      <c r="AY147" s="14" t="s">
        <v>117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4" t="s">
        <v>87</v>
      </c>
      <c r="BK147" s="226">
        <f>ROUND(I147*H147,2)</f>
        <v>0</v>
      </c>
      <c r="BL147" s="14" t="s">
        <v>125</v>
      </c>
      <c r="BM147" s="225" t="s">
        <v>216</v>
      </c>
    </row>
    <row r="148" s="2" customFormat="1" ht="24.15" customHeight="1">
      <c r="A148" s="35"/>
      <c r="B148" s="36"/>
      <c r="C148" s="227" t="s">
        <v>217</v>
      </c>
      <c r="D148" s="227" t="s">
        <v>135</v>
      </c>
      <c r="E148" s="228" t="s">
        <v>218</v>
      </c>
      <c r="F148" s="229" t="s">
        <v>219</v>
      </c>
      <c r="G148" s="230" t="s">
        <v>164</v>
      </c>
      <c r="H148" s="231">
        <v>250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44</v>
      </c>
      <c r="O148" s="88"/>
      <c r="P148" s="223">
        <f>O148*H148</f>
        <v>0</v>
      </c>
      <c r="Q148" s="223">
        <v>0.00034000000000000002</v>
      </c>
      <c r="R148" s="223">
        <f>Q148*H148</f>
        <v>0.085000000000000006</v>
      </c>
      <c r="S148" s="223">
        <v>0</v>
      </c>
      <c r="T148" s="22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5" t="s">
        <v>139</v>
      </c>
      <c r="AT148" s="225" t="s">
        <v>135</v>
      </c>
      <c r="AU148" s="225" t="s">
        <v>89</v>
      </c>
      <c r="AY148" s="14" t="s">
        <v>117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4" t="s">
        <v>87</v>
      </c>
      <c r="BK148" s="226">
        <f>ROUND(I148*H148,2)</f>
        <v>0</v>
      </c>
      <c r="BL148" s="14" t="s">
        <v>125</v>
      </c>
      <c r="BM148" s="225" t="s">
        <v>220</v>
      </c>
    </row>
    <row r="149" s="2" customFormat="1" ht="24.15" customHeight="1">
      <c r="A149" s="35"/>
      <c r="B149" s="36"/>
      <c r="C149" s="213" t="s">
        <v>221</v>
      </c>
      <c r="D149" s="213" t="s">
        <v>121</v>
      </c>
      <c r="E149" s="214" t="s">
        <v>222</v>
      </c>
      <c r="F149" s="215" t="s">
        <v>223</v>
      </c>
      <c r="G149" s="216" t="s">
        <v>129</v>
      </c>
      <c r="H149" s="217">
        <v>6</v>
      </c>
      <c r="I149" s="218"/>
      <c r="J149" s="219">
        <f>ROUND(I149*H149,2)</f>
        <v>0</v>
      </c>
      <c r="K149" s="220"/>
      <c r="L149" s="41"/>
      <c r="M149" s="221" t="s">
        <v>1</v>
      </c>
      <c r="N149" s="222" t="s">
        <v>44</v>
      </c>
      <c r="O149" s="8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5" t="s">
        <v>125</v>
      </c>
      <c r="AT149" s="225" t="s">
        <v>121</v>
      </c>
      <c r="AU149" s="225" t="s">
        <v>89</v>
      </c>
      <c r="AY149" s="14" t="s">
        <v>117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4" t="s">
        <v>87</v>
      </c>
      <c r="BK149" s="226">
        <f>ROUND(I149*H149,2)</f>
        <v>0</v>
      </c>
      <c r="BL149" s="14" t="s">
        <v>125</v>
      </c>
      <c r="BM149" s="225" t="s">
        <v>224</v>
      </c>
    </row>
    <row r="150" s="2" customFormat="1" ht="24.15" customHeight="1">
      <c r="A150" s="35"/>
      <c r="B150" s="36"/>
      <c r="C150" s="227" t="s">
        <v>225</v>
      </c>
      <c r="D150" s="227" t="s">
        <v>135</v>
      </c>
      <c r="E150" s="228" t="s">
        <v>226</v>
      </c>
      <c r="F150" s="229" t="s">
        <v>227</v>
      </c>
      <c r="G150" s="230" t="s">
        <v>129</v>
      </c>
      <c r="H150" s="231">
        <v>6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44</v>
      </c>
      <c r="O150" s="88"/>
      <c r="P150" s="223">
        <f>O150*H150</f>
        <v>0</v>
      </c>
      <c r="Q150" s="223">
        <v>5.0000000000000002E-05</v>
      </c>
      <c r="R150" s="223">
        <f>Q150*H150</f>
        <v>0.00030000000000000003</v>
      </c>
      <c r="S150" s="223">
        <v>0</v>
      </c>
      <c r="T150" s="22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5" t="s">
        <v>139</v>
      </c>
      <c r="AT150" s="225" t="s">
        <v>135</v>
      </c>
      <c r="AU150" s="225" t="s">
        <v>89</v>
      </c>
      <c r="AY150" s="14" t="s">
        <v>117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4" t="s">
        <v>87</v>
      </c>
      <c r="BK150" s="226">
        <f>ROUND(I150*H150,2)</f>
        <v>0</v>
      </c>
      <c r="BL150" s="14" t="s">
        <v>125</v>
      </c>
      <c r="BM150" s="225" t="s">
        <v>228</v>
      </c>
    </row>
    <row r="151" s="2" customFormat="1" ht="24.15" customHeight="1">
      <c r="A151" s="35"/>
      <c r="B151" s="36"/>
      <c r="C151" s="213" t="s">
        <v>229</v>
      </c>
      <c r="D151" s="213" t="s">
        <v>121</v>
      </c>
      <c r="E151" s="214" t="s">
        <v>230</v>
      </c>
      <c r="F151" s="215" t="s">
        <v>231</v>
      </c>
      <c r="G151" s="216" t="s">
        <v>129</v>
      </c>
      <c r="H151" s="217">
        <v>14</v>
      </c>
      <c r="I151" s="218"/>
      <c r="J151" s="219">
        <f>ROUND(I151*H151,2)</f>
        <v>0</v>
      </c>
      <c r="K151" s="220"/>
      <c r="L151" s="41"/>
      <c r="M151" s="221" t="s">
        <v>1</v>
      </c>
      <c r="N151" s="222" t="s">
        <v>44</v>
      </c>
      <c r="O151" s="8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5" t="s">
        <v>125</v>
      </c>
      <c r="AT151" s="225" t="s">
        <v>121</v>
      </c>
      <c r="AU151" s="225" t="s">
        <v>89</v>
      </c>
      <c r="AY151" s="14" t="s">
        <v>117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4" t="s">
        <v>87</v>
      </c>
      <c r="BK151" s="226">
        <f>ROUND(I151*H151,2)</f>
        <v>0</v>
      </c>
      <c r="BL151" s="14" t="s">
        <v>125</v>
      </c>
      <c r="BM151" s="225" t="s">
        <v>232</v>
      </c>
    </row>
    <row r="152" s="2" customFormat="1" ht="24.15" customHeight="1">
      <c r="A152" s="35"/>
      <c r="B152" s="36"/>
      <c r="C152" s="227" t="s">
        <v>233</v>
      </c>
      <c r="D152" s="227" t="s">
        <v>135</v>
      </c>
      <c r="E152" s="228" t="s">
        <v>234</v>
      </c>
      <c r="F152" s="229" t="s">
        <v>235</v>
      </c>
      <c r="G152" s="230" t="s">
        <v>129</v>
      </c>
      <c r="H152" s="231">
        <v>14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44</v>
      </c>
      <c r="O152" s="88"/>
      <c r="P152" s="223">
        <f>O152*H152</f>
        <v>0</v>
      </c>
      <c r="Q152" s="223">
        <v>4.0000000000000003E-05</v>
      </c>
      <c r="R152" s="223">
        <f>Q152*H152</f>
        <v>0.00056000000000000006</v>
      </c>
      <c r="S152" s="223">
        <v>0</v>
      </c>
      <c r="T152" s="22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5" t="s">
        <v>139</v>
      </c>
      <c r="AT152" s="225" t="s">
        <v>135</v>
      </c>
      <c r="AU152" s="225" t="s">
        <v>89</v>
      </c>
      <c r="AY152" s="14" t="s">
        <v>117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4" t="s">
        <v>87</v>
      </c>
      <c r="BK152" s="226">
        <f>ROUND(I152*H152,2)</f>
        <v>0</v>
      </c>
      <c r="BL152" s="14" t="s">
        <v>125</v>
      </c>
      <c r="BM152" s="225" t="s">
        <v>236</v>
      </c>
    </row>
    <row r="153" s="2" customFormat="1" ht="24.15" customHeight="1">
      <c r="A153" s="35"/>
      <c r="B153" s="36"/>
      <c r="C153" s="213" t="s">
        <v>237</v>
      </c>
      <c r="D153" s="213" t="s">
        <v>121</v>
      </c>
      <c r="E153" s="214" t="s">
        <v>238</v>
      </c>
      <c r="F153" s="215" t="s">
        <v>239</v>
      </c>
      <c r="G153" s="216" t="s">
        <v>129</v>
      </c>
      <c r="H153" s="217">
        <v>8</v>
      </c>
      <c r="I153" s="218"/>
      <c r="J153" s="219">
        <f>ROUND(I153*H153,2)</f>
        <v>0</v>
      </c>
      <c r="K153" s="220"/>
      <c r="L153" s="41"/>
      <c r="M153" s="221" t="s">
        <v>1</v>
      </c>
      <c r="N153" s="222" t="s">
        <v>44</v>
      </c>
      <c r="O153" s="8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5" t="s">
        <v>125</v>
      </c>
      <c r="AT153" s="225" t="s">
        <v>121</v>
      </c>
      <c r="AU153" s="225" t="s">
        <v>89</v>
      </c>
      <c r="AY153" s="14" t="s">
        <v>117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4" t="s">
        <v>87</v>
      </c>
      <c r="BK153" s="226">
        <f>ROUND(I153*H153,2)</f>
        <v>0</v>
      </c>
      <c r="BL153" s="14" t="s">
        <v>125</v>
      </c>
      <c r="BM153" s="225" t="s">
        <v>240</v>
      </c>
    </row>
    <row r="154" s="2" customFormat="1" ht="24.15" customHeight="1">
      <c r="A154" s="35"/>
      <c r="B154" s="36"/>
      <c r="C154" s="227" t="s">
        <v>241</v>
      </c>
      <c r="D154" s="227" t="s">
        <v>135</v>
      </c>
      <c r="E154" s="228" t="s">
        <v>242</v>
      </c>
      <c r="F154" s="229" t="s">
        <v>243</v>
      </c>
      <c r="G154" s="230" t="s">
        <v>129</v>
      </c>
      <c r="H154" s="231">
        <v>7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44</v>
      </c>
      <c r="O154" s="88"/>
      <c r="P154" s="223">
        <f>O154*H154</f>
        <v>0</v>
      </c>
      <c r="Q154" s="223">
        <v>6.0000000000000002E-05</v>
      </c>
      <c r="R154" s="223">
        <f>Q154*H154</f>
        <v>0.00042000000000000002</v>
      </c>
      <c r="S154" s="223">
        <v>0</v>
      </c>
      <c r="T154" s="22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5" t="s">
        <v>139</v>
      </c>
      <c r="AT154" s="225" t="s">
        <v>135</v>
      </c>
      <c r="AU154" s="225" t="s">
        <v>89</v>
      </c>
      <c r="AY154" s="14" t="s">
        <v>117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4" t="s">
        <v>87</v>
      </c>
      <c r="BK154" s="226">
        <f>ROUND(I154*H154,2)</f>
        <v>0</v>
      </c>
      <c r="BL154" s="14" t="s">
        <v>125</v>
      </c>
      <c r="BM154" s="225" t="s">
        <v>244</v>
      </c>
    </row>
    <row r="155" s="2" customFormat="1" ht="24.15" customHeight="1">
      <c r="A155" s="35"/>
      <c r="B155" s="36"/>
      <c r="C155" s="227" t="s">
        <v>245</v>
      </c>
      <c r="D155" s="227" t="s">
        <v>135</v>
      </c>
      <c r="E155" s="228" t="s">
        <v>242</v>
      </c>
      <c r="F155" s="229" t="s">
        <v>243</v>
      </c>
      <c r="G155" s="230" t="s">
        <v>129</v>
      </c>
      <c r="H155" s="231">
        <v>1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44</v>
      </c>
      <c r="O155" s="88"/>
      <c r="P155" s="223">
        <f>O155*H155</f>
        <v>0</v>
      </c>
      <c r="Q155" s="223">
        <v>6.0000000000000002E-05</v>
      </c>
      <c r="R155" s="223">
        <f>Q155*H155</f>
        <v>6.0000000000000002E-05</v>
      </c>
      <c r="S155" s="223">
        <v>0</v>
      </c>
      <c r="T155" s="22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5" t="s">
        <v>139</v>
      </c>
      <c r="AT155" s="225" t="s">
        <v>135</v>
      </c>
      <c r="AU155" s="225" t="s">
        <v>89</v>
      </c>
      <c r="AY155" s="14" t="s">
        <v>117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4" t="s">
        <v>87</v>
      </c>
      <c r="BK155" s="226">
        <f>ROUND(I155*H155,2)</f>
        <v>0</v>
      </c>
      <c r="BL155" s="14" t="s">
        <v>125</v>
      </c>
      <c r="BM155" s="225" t="s">
        <v>246</v>
      </c>
    </row>
    <row r="156" s="2" customFormat="1" ht="24.15" customHeight="1">
      <c r="A156" s="35"/>
      <c r="B156" s="36"/>
      <c r="C156" s="213" t="s">
        <v>247</v>
      </c>
      <c r="D156" s="213" t="s">
        <v>121</v>
      </c>
      <c r="E156" s="214" t="s">
        <v>248</v>
      </c>
      <c r="F156" s="215" t="s">
        <v>249</v>
      </c>
      <c r="G156" s="216" t="s">
        <v>129</v>
      </c>
      <c r="H156" s="217">
        <v>8</v>
      </c>
      <c r="I156" s="218"/>
      <c r="J156" s="219">
        <f>ROUND(I156*H156,2)</f>
        <v>0</v>
      </c>
      <c r="K156" s="220"/>
      <c r="L156" s="41"/>
      <c r="M156" s="221" t="s">
        <v>1</v>
      </c>
      <c r="N156" s="222" t="s">
        <v>44</v>
      </c>
      <c r="O156" s="8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5" t="s">
        <v>125</v>
      </c>
      <c r="AT156" s="225" t="s">
        <v>121</v>
      </c>
      <c r="AU156" s="225" t="s">
        <v>89</v>
      </c>
      <c r="AY156" s="14" t="s">
        <v>117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4" t="s">
        <v>87</v>
      </c>
      <c r="BK156" s="226">
        <f>ROUND(I156*H156,2)</f>
        <v>0</v>
      </c>
      <c r="BL156" s="14" t="s">
        <v>125</v>
      </c>
      <c r="BM156" s="225" t="s">
        <v>250</v>
      </c>
    </row>
    <row r="157" s="2" customFormat="1" ht="24.15" customHeight="1">
      <c r="A157" s="35"/>
      <c r="B157" s="36"/>
      <c r="C157" s="227" t="s">
        <v>251</v>
      </c>
      <c r="D157" s="227" t="s">
        <v>135</v>
      </c>
      <c r="E157" s="228" t="s">
        <v>252</v>
      </c>
      <c r="F157" s="229" t="s">
        <v>253</v>
      </c>
      <c r="G157" s="230" t="s">
        <v>129</v>
      </c>
      <c r="H157" s="231">
        <v>8</v>
      </c>
      <c r="I157" s="232"/>
      <c r="J157" s="233">
        <f>ROUND(I157*H157,2)</f>
        <v>0</v>
      </c>
      <c r="K157" s="234"/>
      <c r="L157" s="235"/>
      <c r="M157" s="236" t="s">
        <v>1</v>
      </c>
      <c r="N157" s="237" t="s">
        <v>44</v>
      </c>
      <c r="O157" s="88"/>
      <c r="P157" s="223">
        <f>O157*H157</f>
        <v>0</v>
      </c>
      <c r="Q157" s="223">
        <v>6.0000000000000002E-05</v>
      </c>
      <c r="R157" s="223">
        <f>Q157*H157</f>
        <v>0.00048000000000000001</v>
      </c>
      <c r="S157" s="223">
        <v>0</v>
      </c>
      <c r="T157" s="22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5" t="s">
        <v>139</v>
      </c>
      <c r="AT157" s="225" t="s">
        <v>135</v>
      </c>
      <c r="AU157" s="225" t="s">
        <v>89</v>
      </c>
      <c r="AY157" s="14" t="s">
        <v>117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4" t="s">
        <v>87</v>
      </c>
      <c r="BK157" s="226">
        <f>ROUND(I157*H157,2)</f>
        <v>0</v>
      </c>
      <c r="BL157" s="14" t="s">
        <v>125</v>
      </c>
      <c r="BM157" s="225" t="s">
        <v>254</v>
      </c>
    </row>
    <row r="158" s="2" customFormat="1" ht="24.15" customHeight="1">
      <c r="A158" s="35"/>
      <c r="B158" s="36"/>
      <c r="C158" s="213" t="s">
        <v>255</v>
      </c>
      <c r="D158" s="213" t="s">
        <v>121</v>
      </c>
      <c r="E158" s="214" t="s">
        <v>256</v>
      </c>
      <c r="F158" s="215" t="s">
        <v>257</v>
      </c>
      <c r="G158" s="216" t="s">
        <v>129</v>
      </c>
      <c r="H158" s="217">
        <v>5</v>
      </c>
      <c r="I158" s="218"/>
      <c r="J158" s="219">
        <f>ROUND(I158*H158,2)</f>
        <v>0</v>
      </c>
      <c r="K158" s="220"/>
      <c r="L158" s="41"/>
      <c r="M158" s="221" t="s">
        <v>1</v>
      </c>
      <c r="N158" s="222" t="s">
        <v>44</v>
      </c>
      <c r="O158" s="8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5" t="s">
        <v>125</v>
      </c>
      <c r="AT158" s="225" t="s">
        <v>121</v>
      </c>
      <c r="AU158" s="225" t="s">
        <v>89</v>
      </c>
      <c r="AY158" s="14" t="s">
        <v>117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4" t="s">
        <v>87</v>
      </c>
      <c r="BK158" s="226">
        <f>ROUND(I158*H158,2)</f>
        <v>0</v>
      </c>
      <c r="BL158" s="14" t="s">
        <v>125</v>
      </c>
      <c r="BM158" s="225" t="s">
        <v>258</v>
      </c>
    </row>
    <row r="159" s="2" customFormat="1" ht="33" customHeight="1">
      <c r="A159" s="35"/>
      <c r="B159" s="36"/>
      <c r="C159" s="227" t="s">
        <v>259</v>
      </c>
      <c r="D159" s="227" t="s">
        <v>135</v>
      </c>
      <c r="E159" s="228" t="s">
        <v>260</v>
      </c>
      <c r="F159" s="229" t="s">
        <v>261</v>
      </c>
      <c r="G159" s="230" t="s">
        <v>129</v>
      </c>
      <c r="H159" s="231">
        <v>1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44</v>
      </c>
      <c r="O159" s="88"/>
      <c r="P159" s="223">
        <f>O159*H159</f>
        <v>0</v>
      </c>
      <c r="Q159" s="223">
        <v>0.0018</v>
      </c>
      <c r="R159" s="223">
        <f>Q159*H159</f>
        <v>0.0018</v>
      </c>
      <c r="S159" s="223">
        <v>0</v>
      </c>
      <c r="T159" s="22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5" t="s">
        <v>139</v>
      </c>
      <c r="AT159" s="225" t="s">
        <v>135</v>
      </c>
      <c r="AU159" s="225" t="s">
        <v>89</v>
      </c>
      <c r="AY159" s="14" t="s">
        <v>117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4" t="s">
        <v>87</v>
      </c>
      <c r="BK159" s="226">
        <f>ROUND(I159*H159,2)</f>
        <v>0</v>
      </c>
      <c r="BL159" s="14" t="s">
        <v>125</v>
      </c>
      <c r="BM159" s="225" t="s">
        <v>262</v>
      </c>
    </row>
    <row r="160" s="2" customFormat="1" ht="16.5" customHeight="1">
      <c r="A160" s="35"/>
      <c r="B160" s="36"/>
      <c r="C160" s="227" t="s">
        <v>263</v>
      </c>
      <c r="D160" s="227" t="s">
        <v>135</v>
      </c>
      <c r="E160" s="228" t="s">
        <v>264</v>
      </c>
      <c r="F160" s="229" t="s">
        <v>265</v>
      </c>
      <c r="G160" s="230" t="s">
        <v>129</v>
      </c>
      <c r="H160" s="231">
        <v>4</v>
      </c>
      <c r="I160" s="232"/>
      <c r="J160" s="233">
        <f>ROUND(I160*H160,2)</f>
        <v>0</v>
      </c>
      <c r="K160" s="234"/>
      <c r="L160" s="235"/>
      <c r="M160" s="236" t="s">
        <v>1</v>
      </c>
      <c r="N160" s="237" t="s">
        <v>44</v>
      </c>
      <c r="O160" s="88"/>
      <c r="P160" s="223">
        <f>O160*H160</f>
        <v>0</v>
      </c>
      <c r="Q160" s="223">
        <v>0.00050000000000000001</v>
      </c>
      <c r="R160" s="223">
        <f>Q160*H160</f>
        <v>0.002</v>
      </c>
      <c r="S160" s="223">
        <v>0</v>
      </c>
      <c r="T160" s="22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5" t="s">
        <v>139</v>
      </c>
      <c r="AT160" s="225" t="s">
        <v>135</v>
      </c>
      <c r="AU160" s="225" t="s">
        <v>89</v>
      </c>
      <c r="AY160" s="14" t="s">
        <v>117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4" t="s">
        <v>87</v>
      </c>
      <c r="BK160" s="226">
        <f>ROUND(I160*H160,2)</f>
        <v>0</v>
      </c>
      <c r="BL160" s="14" t="s">
        <v>125</v>
      </c>
      <c r="BM160" s="225" t="s">
        <v>266</v>
      </c>
    </row>
    <row r="161" s="2" customFormat="1" ht="24.15" customHeight="1">
      <c r="A161" s="35"/>
      <c r="B161" s="36"/>
      <c r="C161" s="213" t="s">
        <v>267</v>
      </c>
      <c r="D161" s="213" t="s">
        <v>121</v>
      </c>
      <c r="E161" s="214" t="s">
        <v>268</v>
      </c>
      <c r="F161" s="215" t="s">
        <v>269</v>
      </c>
      <c r="G161" s="216" t="s">
        <v>129</v>
      </c>
      <c r="H161" s="217">
        <v>3</v>
      </c>
      <c r="I161" s="218"/>
      <c r="J161" s="219">
        <f>ROUND(I161*H161,2)</f>
        <v>0</v>
      </c>
      <c r="K161" s="220"/>
      <c r="L161" s="41"/>
      <c r="M161" s="221" t="s">
        <v>1</v>
      </c>
      <c r="N161" s="222" t="s">
        <v>44</v>
      </c>
      <c r="O161" s="8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5" t="s">
        <v>125</v>
      </c>
      <c r="AT161" s="225" t="s">
        <v>121</v>
      </c>
      <c r="AU161" s="225" t="s">
        <v>89</v>
      </c>
      <c r="AY161" s="14" t="s">
        <v>117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4" t="s">
        <v>87</v>
      </c>
      <c r="BK161" s="226">
        <f>ROUND(I161*H161,2)</f>
        <v>0</v>
      </c>
      <c r="BL161" s="14" t="s">
        <v>125</v>
      </c>
      <c r="BM161" s="225" t="s">
        <v>270</v>
      </c>
    </row>
    <row r="162" s="2" customFormat="1" ht="24.15" customHeight="1">
      <c r="A162" s="35"/>
      <c r="B162" s="36"/>
      <c r="C162" s="227" t="s">
        <v>271</v>
      </c>
      <c r="D162" s="227" t="s">
        <v>135</v>
      </c>
      <c r="E162" s="228" t="s">
        <v>272</v>
      </c>
      <c r="F162" s="229" t="s">
        <v>273</v>
      </c>
      <c r="G162" s="230" t="s">
        <v>129</v>
      </c>
      <c r="H162" s="231">
        <v>3</v>
      </c>
      <c r="I162" s="232"/>
      <c r="J162" s="233">
        <f>ROUND(I162*H162,2)</f>
        <v>0</v>
      </c>
      <c r="K162" s="234"/>
      <c r="L162" s="235"/>
      <c r="M162" s="236" t="s">
        <v>1</v>
      </c>
      <c r="N162" s="237" t="s">
        <v>44</v>
      </c>
      <c r="O162" s="88"/>
      <c r="P162" s="223">
        <f>O162*H162</f>
        <v>0</v>
      </c>
      <c r="Q162" s="223">
        <v>6.9999999999999994E-05</v>
      </c>
      <c r="R162" s="223">
        <f>Q162*H162</f>
        <v>0.00020999999999999998</v>
      </c>
      <c r="S162" s="223">
        <v>0</v>
      </c>
      <c r="T162" s="22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5" t="s">
        <v>139</v>
      </c>
      <c r="AT162" s="225" t="s">
        <v>135</v>
      </c>
      <c r="AU162" s="225" t="s">
        <v>89</v>
      </c>
      <c r="AY162" s="14" t="s">
        <v>117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4" t="s">
        <v>87</v>
      </c>
      <c r="BK162" s="226">
        <f>ROUND(I162*H162,2)</f>
        <v>0</v>
      </c>
      <c r="BL162" s="14" t="s">
        <v>125</v>
      </c>
      <c r="BM162" s="225" t="s">
        <v>274</v>
      </c>
    </row>
    <row r="163" s="2" customFormat="1" ht="24.15" customHeight="1">
      <c r="A163" s="35"/>
      <c r="B163" s="36"/>
      <c r="C163" s="213" t="s">
        <v>275</v>
      </c>
      <c r="D163" s="213" t="s">
        <v>121</v>
      </c>
      <c r="E163" s="214" t="s">
        <v>276</v>
      </c>
      <c r="F163" s="215" t="s">
        <v>277</v>
      </c>
      <c r="G163" s="216" t="s">
        <v>129</v>
      </c>
      <c r="H163" s="217">
        <v>52</v>
      </c>
      <c r="I163" s="218"/>
      <c r="J163" s="219">
        <f>ROUND(I163*H163,2)</f>
        <v>0</v>
      </c>
      <c r="K163" s="220"/>
      <c r="L163" s="41"/>
      <c r="M163" s="221" t="s">
        <v>1</v>
      </c>
      <c r="N163" s="222" t="s">
        <v>44</v>
      </c>
      <c r="O163" s="8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5" t="s">
        <v>125</v>
      </c>
      <c r="AT163" s="225" t="s">
        <v>121</v>
      </c>
      <c r="AU163" s="225" t="s">
        <v>89</v>
      </c>
      <c r="AY163" s="14" t="s">
        <v>117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4" t="s">
        <v>87</v>
      </c>
      <c r="BK163" s="226">
        <f>ROUND(I163*H163,2)</f>
        <v>0</v>
      </c>
      <c r="BL163" s="14" t="s">
        <v>125</v>
      </c>
      <c r="BM163" s="225" t="s">
        <v>278</v>
      </c>
    </row>
    <row r="164" s="2" customFormat="1" ht="33" customHeight="1">
      <c r="A164" s="35"/>
      <c r="B164" s="36"/>
      <c r="C164" s="227" t="s">
        <v>279</v>
      </c>
      <c r="D164" s="227" t="s">
        <v>135</v>
      </c>
      <c r="E164" s="228" t="s">
        <v>280</v>
      </c>
      <c r="F164" s="229" t="s">
        <v>281</v>
      </c>
      <c r="G164" s="230" t="s">
        <v>129</v>
      </c>
      <c r="H164" s="231">
        <v>10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44</v>
      </c>
      <c r="O164" s="88"/>
      <c r="P164" s="223">
        <f>O164*H164</f>
        <v>0</v>
      </c>
      <c r="Q164" s="223">
        <v>0.00013999999999999999</v>
      </c>
      <c r="R164" s="223">
        <f>Q164*H164</f>
        <v>0.0013999999999999998</v>
      </c>
      <c r="S164" s="223">
        <v>0</v>
      </c>
      <c r="T164" s="22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5" t="s">
        <v>139</v>
      </c>
      <c r="AT164" s="225" t="s">
        <v>135</v>
      </c>
      <c r="AU164" s="225" t="s">
        <v>89</v>
      </c>
      <c r="AY164" s="14" t="s">
        <v>117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4" t="s">
        <v>87</v>
      </c>
      <c r="BK164" s="226">
        <f>ROUND(I164*H164,2)</f>
        <v>0</v>
      </c>
      <c r="BL164" s="14" t="s">
        <v>125</v>
      </c>
      <c r="BM164" s="225" t="s">
        <v>282</v>
      </c>
    </row>
    <row r="165" s="2" customFormat="1" ht="24.15" customHeight="1">
      <c r="A165" s="35"/>
      <c r="B165" s="36"/>
      <c r="C165" s="227" t="s">
        <v>283</v>
      </c>
      <c r="D165" s="227" t="s">
        <v>135</v>
      </c>
      <c r="E165" s="228" t="s">
        <v>284</v>
      </c>
      <c r="F165" s="229" t="s">
        <v>285</v>
      </c>
      <c r="G165" s="230" t="s">
        <v>129</v>
      </c>
      <c r="H165" s="231">
        <v>42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44</v>
      </c>
      <c r="O165" s="88"/>
      <c r="P165" s="223">
        <f>O165*H165</f>
        <v>0</v>
      </c>
      <c r="Q165" s="223">
        <v>9.0000000000000006E-05</v>
      </c>
      <c r="R165" s="223">
        <f>Q165*H165</f>
        <v>0.0037800000000000004</v>
      </c>
      <c r="S165" s="223">
        <v>0</v>
      </c>
      <c r="T165" s="22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5" t="s">
        <v>139</v>
      </c>
      <c r="AT165" s="225" t="s">
        <v>135</v>
      </c>
      <c r="AU165" s="225" t="s">
        <v>89</v>
      </c>
      <c r="AY165" s="14" t="s">
        <v>117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4" t="s">
        <v>87</v>
      </c>
      <c r="BK165" s="226">
        <f>ROUND(I165*H165,2)</f>
        <v>0</v>
      </c>
      <c r="BL165" s="14" t="s">
        <v>125</v>
      </c>
      <c r="BM165" s="225" t="s">
        <v>286</v>
      </c>
    </row>
    <row r="166" s="2" customFormat="1" ht="24.15" customHeight="1">
      <c r="A166" s="35"/>
      <c r="B166" s="36"/>
      <c r="C166" s="213" t="s">
        <v>287</v>
      </c>
      <c r="D166" s="213" t="s">
        <v>121</v>
      </c>
      <c r="E166" s="214" t="s">
        <v>288</v>
      </c>
      <c r="F166" s="215" t="s">
        <v>289</v>
      </c>
      <c r="G166" s="216" t="s">
        <v>129</v>
      </c>
      <c r="H166" s="217">
        <v>26</v>
      </c>
      <c r="I166" s="218"/>
      <c r="J166" s="219">
        <f>ROUND(I166*H166,2)</f>
        <v>0</v>
      </c>
      <c r="K166" s="220"/>
      <c r="L166" s="41"/>
      <c r="M166" s="221" t="s">
        <v>1</v>
      </c>
      <c r="N166" s="222" t="s">
        <v>44</v>
      </c>
      <c r="O166" s="8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5" t="s">
        <v>125</v>
      </c>
      <c r="AT166" s="225" t="s">
        <v>121</v>
      </c>
      <c r="AU166" s="225" t="s">
        <v>89</v>
      </c>
      <c r="AY166" s="14" t="s">
        <v>117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4" t="s">
        <v>87</v>
      </c>
      <c r="BK166" s="226">
        <f>ROUND(I166*H166,2)</f>
        <v>0</v>
      </c>
      <c r="BL166" s="14" t="s">
        <v>125</v>
      </c>
      <c r="BM166" s="225" t="s">
        <v>290</v>
      </c>
    </row>
    <row r="167" s="2" customFormat="1" ht="24.15" customHeight="1">
      <c r="A167" s="35"/>
      <c r="B167" s="36"/>
      <c r="C167" s="227" t="s">
        <v>291</v>
      </c>
      <c r="D167" s="227" t="s">
        <v>135</v>
      </c>
      <c r="E167" s="228" t="s">
        <v>292</v>
      </c>
      <c r="F167" s="229" t="s">
        <v>293</v>
      </c>
      <c r="G167" s="230" t="s">
        <v>129</v>
      </c>
      <c r="H167" s="231">
        <v>26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44</v>
      </c>
      <c r="O167" s="88"/>
      <c r="P167" s="223">
        <f>O167*H167</f>
        <v>0</v>
      </c>
      <c r="Q167" s="223">
        <v>0.00010000000000000001</v>
      </c>
      <c r="R167" s="223">
        <f>Q167*H167</f>
        <v>0.0026000000000000003</v>
      </c>
      <c r="S167" s="223">
        <v>0</v>
      </c>
      <c r="T167" s="22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5" t="s">
        <v>139</v>
      </c>
      <c r="AT167" s="225" t="s">
        <v>135</v>
      </c>
      <c r="AU167" s="225" t="s">
        <v>89</v>
      </c>
      <c r="AY167" s="14" t="s">
        <v>117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4" t="s">
        <v>87</v>
      </c>
      <c r="BK167" s="226">
        <f>ROUND(I167*H167,2)</f>
        <v>0</v>
      </c>
      <c r="BL167" s="14" t="s">
        <v>125</v>
      </c>
      <c r="BM167" s="225" t="s">
        <v>294</v>
      </c>
    </row>
    <row r="168" s="2" customFormat="1" ht="33" customHeight="1">
      <c r="A168" s="35"/>
      <c r="B168" s="36"/>
      <c r="C168" s="213" t="s">
        <v>295</v>
      </c>
      <c r="D168" s="213" t="s">
        <v>121</v>
      </c>
      <c r="E168" s="214" t="s">
        <v>296</v>
      </c>
      <c r="F168" s="215" t="s">
        <v>297</v>
      </c>
      <c r="G168" s="216" t="s">
        <v>129</v>
      </c>
      <c r="H168" s="217">
        <v>74</v>
      </c>
      <c r="I168" s="218"/>
      <c r="J168" s="219">
        <f>ROUND(I168*H168,2)</f>
        <v>0</v>
      </c>
      <c r="K168" s="220"/>
      <c r="L168" s="41"/>
      <c r="M168" s="221" t="s">
        <v>1</v>
      </c>
      <c r="N168" s="222" t="s">
        <v>44</v>
      </c>
      <c r="O168" s="8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5" t="s">
        <v>125</v>
      </c>
      <c r="AT168" s="225" t="s">
        <v>121</v>
      </c>
      <c r="AU168" s="225" t="s">
        <v>89</v>
      </c>
      <c r="AY168" s="14" t="s">
        <v>117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4" t="s">
        <v>87</v>
      </c>
      <c r="BK168" s="226">
        <f>ROUND(I168*H168,2)</f>
        <v>0</v>
      </c>
      <c r="BL168" s="14" t="s">
        <v>125</v>
      </c>
      <c r="BM168" s="225" t="s">
        <v>298</v>
      </c>
    </row>
    <row r="169" s="2" customFormat="1" ht="16.5" customHeight="1">
      <c r="A169" s="35"/>
      <c r="B169" s="36"/>
      <c r="C169" s="227" t="s">
        <v>299</v>
      </c>
      <c r="D169" s="227" t="s">
        <v>135</v>
      </c>
      <c r="E169" s="228" t="s">
        <v>300</v>
      </c>
      <c r="F169" s="229" t="s">
        <v>301</v>
      </c>
      <c r="G169" s="230" t="s">
        <v>129</v>
      </c>
      <c r="H169" s="231">
        <v>37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44</v>
      </c>
      <c r="O169" s="88"/>
      <c r="P169" s="223">
        <f>O169*H169</f>
        <v>0</v>
      </c>
      <c r="Q169" s="223">
        <v>0.00027</v>
      </c>
      <c r="R169" s="223">
        <f>Q169*H169</f>
        <v>0.0099900000000000006</v>
      </c>
      <c r="S169" s="223">
        <v>0</v>
      </c>
      <c r="T169" s="22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5" t="s">
        <v>139</v>
      </c>
      <c r="AT169" s="225" t="s">
        <v>135</v>
      </c>
      <c r="AU169" s="225" t="s">
        <v>89</v>
      </c>
      <c r="AY169" s="14" t="s">
        <v>117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4" t="s">
        <v>87</v>
      </c>
      <c r="BK169" s="226">
        <f>ROUND(I169*H169,2)</f>
        <v>0</v>
      </c>
      <c r="BL169" s="14" t="s">
        <v>125</v>
      </c>
      <c r="BM169" s="225" t="s">
        <v>302</v>
      </c>
    </row>
    <row r="170" s="2" customFormat="1" ht="16.5" customHeight="1">
      <c r="A170" s="35"/>
      <c r="B170" s="36"/>
      <c r="C170" s="227" t="s">
        <v>303</v>
      </c>
      <c r="D170" s="227" t="s">
        <v>135</v>
      </c>
      <c r="E170" s="228" t="s">
        <v>304</v>
      </c>
      <c r="F170" s="229" t="s">
        <v>305</v>
      </c>
      <c r="G170" s="230" t="s">
        <v>129</v>
      </c>
      <c r="H170" s="231">
        <v>37</v>
      </c>
      <c r="I170" s="232"/>
      <c r="J170" s="233">
        <f>ROUND(I170*H170,2)</f>
        <v>0</v>
      </c>
      <c r="K170" s="234"/>
      <c r="L170" s="235"/>
      <c r="M170" s="236" t="s">
        <v>1</v>
      </c>
      <c r="N170" s="237" t="s">
        <v>44</v>
      </c>
      <c r="O170" s="8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5" t="s">
        <v>139</v>
      </c>
      <c r="AT170" s="225" t="s">
        <v>135</v>
      </c>
      <c r="AU170" s="225" t="s">
        <v>89</v>
      </c>
      <c r="AY170" s="14" t="s">
        <v>117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4" t="s">
        <v>87</v>
      </c>
      <c r="BK170" s="226">
        <f>ROUND(I170*H170,2)</f>
        <v>0</v>
      </c>
      <c r="BL170" s="14" t="s">
        <v>125</v>
      </c>
      <c r="BM170" s="225" t="s">
        <v>306</v>
      </c>
    </row>
    <row r="171" s="2" customFormat="1" ht="37.8" customHeight="1">
      <c r="A171" s="35"/>
      <c r="B171" s="36"/>
      <c r="C171" s="213" t="s">
        <v>307</v>
      </c>
      <c r="D171" s="213" t="s">
        <v>121</v>
      </c>
      <c r="E171" s="214" t="s">
        <v>308</v>
      </c>
      <c r="F171" s="215" t="s">
        <v>309</v>
      </c>
      <c r="G171" s="216" t="s">
        <v>129</v>
      </c>
      <c r="H171" s="217">
        <v>137</v>
      </c>
      <c r="I171" s="218"/>
      <c r="J171" s="219">
        <f>ROUND(I171*H171,2)</f>
        <v>0</v>
      </c>
      <c r="K171" s="220"/>
      <c r="L171" s="41"/>
      <c r="M171" s="221" t="s">
        <v>1</v>
      </c>
      <c r="N171" s="222" t="s">
        <v>44</v>
      </c>
      <c r="O171" s="8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5" t="s">
        <v>125</v>
      </c>
      <c r="AT171" s="225" t="s">
        <v>121</v>
      </c>
      <c r="AU171" s="225" t="s">
        <v>89</v>
      </c>
      <c r="AY171" s="14" t="s">
        <v>117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4" t="s">
        <v>87</v>
      </c>
      <c r="BK171" s="226">
        <f>ROUND(I171*H171,2)</f>
        <v>0</v>
      </c>
      <c r="BL171" s="14" t="s">
        <v>125</v>
      </c>
      <c r="BM171" s="225" t="s">
        <v>310</v>
      </c>
    </row>
    <row r="172" s="2" customFormat="1" ht="24.15" customHeight="1">
      <c r="A172" s="35"/>
      <c r="B172" s="36"/>
      <c r="C172" s="227" t="s">
        <v>311</v>
      </c>
      <c r="D172" s="227" t="s">
        <v>135</v>
      </c>
      <c r="E172" s="228" t="s">
        <v>312</v>
      </c>
      <c r="F172" s="229" t="s">
        <v>313</v>
      </c>
      <c r="G172" s="230" t="s">
        <v>129</v>
      </c>
      <c r="H172" s="231">
        <v>64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44</v>
      </c>
      <c r="O172" s="88"/>
      <c r="P172" s="223">
        <f>O172*H172</f>
        <v>0</v>
      </c>
      <c r="Q172" s="223">
        <v>0.0025500000000000002</v>
      </c>
      <c r="R172" s="223">
        <f>Q172*H172</f>
        <v>0.16320000000000001</v>
      </c>
      <c r="S172" s="223">
        <v>0</v>
      </c>
      <c r="T172" s="22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5" t="s">
        <v>139</v>
      </c>
      <c r="AT172" s="225" t="s">
        <v>135</v>
      </c>
      <c r="AU172" s="225" t="s">
        <v>89</v>
      </c>
      <c r="AY172" s="14" t="s">
        <v>117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4" t="s">
        <v>87</v>
      </c>
      <c r="BK172" s="226">
        <f>ROUND(I172*H172,2)</f>
        <v>0</v>
      </c>
      <c r="BL172" s="14" t="s">
        <v>125</v>
      </c>
      <c r="BM172" s="225" t="s">
        <v>314</v>
      </c>
    </row>
    <row r="173" s="2" customFormat="1" ht="21.75" customHeight="1">
      <c r="A173" s="35"/>
      <c r="B173" s="36"/>
      <c r="C173" s="227" t="s">
        <v>315</v>
      </c>
      <c r="D173" s="227" t="s">
        <v>135</v>
      </c>
      <c r="E173" s="228" t="s">
        <v>316</v>
      </c>
      <c r="F173" s="229" t="s">
        <v>317</v>
      </c>
      <c r="G173" s="230" t="s">
        <v>129</v>
      </c>
      <c r="H173" s="231">
        <v>19</v>
      </c>
      <c r="I173" s="232"/>
      <c r="J173" s="233">
        <f>ROUND(I173*H173,2)</f>
        <v>0</v>
      </c>
      <c r="K173" s="234"/>
      <c r="L173" s="235"/>
      <c r="M173" s="236" t="s">
        <v>1</v>
      </c>
      <c r="N173" s="237" t="s">
        <v>44</v>
      </c>
      <c r="O173" s="8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5" t="s">
        <v>139</v>
      </c>
      <c r="AT173" s="225" t="s">
        <v>135</v>
      </c>
      <c r="AU173" s="225" t="s">
        <v>89</v>
      </c>
      <c r="AY173" s="14" t="s">
        <v>117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4" t="s">
        <v>87</v>
      </c>
      <c r="BK173" s="226">
        <f>ROUND(I173*H173,2)</f>
        <v>0</v>
      </c>
      <c r="BL173" s="14" t="s">
        <v>125</v>
      </c>
      <c r="BM173" s="225" t="s">
        <v>318</v>
      </c>
    </row>
    <row r="174" s="2" customFormat="1" ht="16.5" customHeight="1">
      <c r="A174" s="35"/>
      <c r="B174" s="36"/>
      <c r="C174" s="227" t="s">
        <v>7</v>
      </c>
      <c r="D174" s="227" t="s">
        <v>135</v>
      </c>
      <c r="E174" s="228" t="s">
        <v>319</v>
      </c>
      <c r="F174" s="229" t="s">
        <v>320</v>
      </c>
      <c r="G174" s="230" t="s">
        <v>129</v>
      </c>
      <c r="H174" s="231">
        <v>6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44</v>
      </c>
      <c r="O174" s="8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5" t="s">
        <v>139</v>
      </c>
      <c r="AT174" s="225" t="s">
        <v>135</v>
      </c>
      <c r="AU174" s="225" t="s">
        <v>89</v>
      </c>
      <c r="AY174" s="14" t="s">
        <v>117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4" t="s">
        <v>87</v>
      </c>
      <c r="BK174" s="226">
        <f>ROUND(I174*H174,2)</f>
        <v>0</v>
      </c>
      <c r="BL174" s="14" t="s">
        <v>125</v>
      </c>
      <c r="BM174" s="225" t="s">
        <v>321</v>
      </c>
    </row>
    <row r="175" s="2" customFormat="1" ht="24.15" customHeight="1">
      <c r="A175" s="35"/>
      <c r="B175" s="36"/>
      <c r="C175" s="227" t="s">
        <v>322</v>
      </c>
      <c r="D175" s="227" t="s">
        <v>135</v>
      </c>
      <c r="E175" s="228" t="s">
        <v>323</v>
      </c>
      <c r="F175" s="229" t="s">
        <v>324</v>
      </c>
      <c r="G175" s="230" t="s">
        <v>129</v>
      </c>
      <c r="H175" s="231">
        <v>39</v>
      </c>
      <c r="I175" s="232"/>
      <c r="J175" s="233">
        <f>ROUND(I175*H175,2)</f>
        <v>0</v>
      </c>
      <c r="K175" s="234"/>
      <c r="L175" s="235"/>
      <c r="M175" s="236" t="s">
        <v>1</v>
      </c>
      <c r="N175" s="237" t="s">
        <v>44</v>
      </c>
      <c r="O175" s="88"/>
      <c r="P175" s="223">
        <f>O175*H175</f>
        <v>0</v>
      </c>
      <c r="Q175" s="223">
        <v>0.0012999999999999999</v>
      </c>
      <c r="R175" s="223">
        <f>Q175*H175</f>
        <v>0.050699999999999995</v>
      </c>
      <c r="S175" s="223">
        <v>0</v>
      </c>
      <c r="T175" s="22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5" t="s">
        <v>139</v>
      </c>
      <c r="AT175" s="225" t="s">
        <v>135</v>
      </c>
      <c r="AU175" s="225" t="s">
        <v>89</v>
      </c>
      <c r="AY175" s="14" t="s">
        <v>117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4" t="s">
        <v>87</v>
      </c>
      <c r="BK175" s="226">
        <f>ROUND(I175*H175,2)</f>
        <v>0</v>
      </c>
      <c r="BL175" s="14" t="s">
        <v>125</v>
      </c>
      <c r="BM175" s="225" t="s">
        <v>325</v>
      </c>
    </row>
    <row r="176" s="2" customFormat="1" ht="21.75" customHeight="1">
      <c r="A176" s="35"/>
      <c r="B176" s="36"/>
      <c r="C176" s="227" t="s">
        <v>326</v>
      </c>
      <c r="D176" s="227" t="s">
        <v>135</v>
      </c>
      <c r="E176" s="228" t="s">
        <v>327</v>
      </c>
      <c r="F176" s="229" t="s">
        <v>328</v>
      </c>
      <c r="G176" s="230" t="s">
        <v>129</v>
      </c>
      <c r="H176" s="231">
        <v>9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44</v>
      </c>
      <c r="O176" s="8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5" t="s">
        <v>139</v>
      </c>
      <c r="AT176" s="225" t="s">
        <v>135</v>
      </c>
      <c r="AU176" s="225" t="s">
        <v>89</v>
      </c>
      <c r="AY176" s="14" t="s">
        <v>117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4" t="s">
        <v>87</v>
      </c>
      <c r="BK176" s="226">
        <f>ROUND(I176*H176,2)</f>
        <v>0</v>
      </c>
      <c r="BL176" s="14" t="s">
        <v>125</v>
      </c>
      <c r="BM176" s="225" t="s">
        <v>329</v>
      </c>
    </row>
    <row r="177" s="2" customFormat="1" ht="16.5" customHeight="1">
      <c r="A177" s="35"/>
      <c r="B177" s="36"/>
      <c r="C177" s="213" t="s">
        <v>330</v>
      </c>
      <c r="D177" s="213" t="s">
        <v>121</v>
      </c>
      <c r="E177" s="214" t="s">
        <v>331</v>
      </c>
      <c r="F177" s="215" t="s">
        <v>332</v>
      </c>
      <c r="G177" s="216" t="s">
        <v>164</v>
      </c>
      <c r="H177" s="217">
        <v>100</v>
      </c>
      <c r="I177" s="218"/>
      <c r="J177" s="219">
        <f>ROUND(I177*H177,2)</f>
        <v>0</v>
      </c>
      <c r="K177" s="220"/>
      <c r="L177" s="41"/>
      <c r="M177" s="221" t="s">
        <v>1</v>
      </c>
      <c r="N177" s="222" t="s">
        <v>44</v>
      </c>
      <c r="O177" s="8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5" t="s">
        <v>125</v>
      </c>
      <c r="AT177" s="225" t="s">
        <v>121</v>
      </c>
      <c r="AU177" s="225" t="s">
        <v>89</v>
      </c>
      <c r="AY177" s="14" t="s">
        <v>117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4" t="s">
        <v>87</v>
      </c>
      <c r="BK177" s="226">
        <f>ROUND(I177*H177,2)</f>
        <v>0</v>
      </c>
      <c r="BL177" s="14" t="s">
        <v>125</v>
      </c>
      <c r="BM177" s="225" t="s">
        <v>333</v>
      </c>
    </row>
    <row r="178" s="2" customFormat="1" ht="16.5" customHeight="1">
      <c r="A178" s="35"/>
      <c r="B178" s="36"/>
      <c r="C178" s="227" t="s">
        <v>334</v>
      </c>
      <c r="D178" s="227" t="s">
        <v>135</v>
      </c>
      <c r="E178" s="228" t="s">
        <v>335</v>
      </c>
      <c r="F178" s="229" t="s">
        <v>336</v>
      </c>
      <c r="G178" s="230" t="s">
        <v>129</v>
      </c>
      <c r="H178" s="231">
        <v>50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44</v>
      </c>
      <c r="O178" s="88"/>
      <c r="P178" s="223">
        <f>O178*H178</f>
        <v>0</v>
      </c>
      <c r="Q178" s="223">
        <v>0.0035000000000000001</v>
      </c>
      <c r="R178" s="223">
        <f>Q178*H178</f>
        <v>0.17500000000000002</v>
      </c>
      <c r="S178" s="223">
        <v>0</v>
      </c>
      <c r="T178" s="22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5" t="s">
        <v>139</v>
      </c>
      <c r="AT178" s="225" t="s">
        <v>135</v>
      </c>
      <c r="AU178" s="225" t="s">
        <v>89</v>
      </c>
      <c r="AY178" s="14" t="s">
        <v>117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4" t="s">
        <v>87</v>
      </c>
      <c r="BK178" s="226">
        <f>ROUND(I178*H178,2)</f>
        <v>0</v>
      </c>
      <c r="BL178" s="14" t="s">
        <v>125</v>
      </c>
      <c r="BM178" s="225" t="s">
        <v>337</v>
      </c>
    </row>
    <row r="179" s="2" customFormat="1" ht="24.15" customHeight="1">
      <c r="A179" s="35"/>
      <c r="B179" s="36"/>
      <c r="C179" s="227" t="s">
        <v>338</v>
      </c>
      <c r="D179" s="227" t="s">
        <v>135</v>
      </c>
      <c r="E179" s="228" t="s">
        <v>339</v>
      </c>
      <c r="F179" s="229" t="s">
        <v>340</v>
      </c>
      <c r="G179" s="230" t="s">
        <v>129</v>
      </c>
      <c r="H179" s="231">
        <v>30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44</v>
      </c>
      <c r="O179" s="88"/>
      <c r="P179" s="223">
        <f>O179*H179</f>
        <v>0</v>
      </c>
      <c r="Q179" s="223">
        <v>0.00024000000000000001</v>
      </c>
      <c r="R179" s="223">
        <f>Q179*H179</f>
        <v>0.0071999999999999998</v>
      </c>
      <c r="S179" s="223">
        <v>0</v>
      </c>
      <c r="T179" s="22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5" t="s">
        <v>139</v>
      </c>
      <c r="AT179" s="225" t="s">
        <v>135</v>
      </c>
      <c r="AU179" s="225" t="s">
        <v>89</v>
      </c>
      <c r="AY179" s="14" t="s">
        <v>117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4" t="s">
        <v>87</v>
      </c>
      <c r="BK179" s="226">
        <f>ROUND(I179*H179,2)</f>
        <v>0</v>
      </c>
      <c r="BL179" s="14" t="s">
        <v>125</v>
      </c>
      <c r="BM179" s="225" t="s">
        <v>341</v>
      </c>
    </row>
    <row r="180" s="2" customFormat="1" ht="16.5" customHeight="1">
      <c r="A180" s="35"/>
      <c r="B180" s="36"/>
      <c r="C180" s="227" t="s">
        <v>342</v>
      </c>
      <c r="D180" s="227" t="s">
        <v>135</v>
      </c>
      <c r="E180" s="228" t="s">
        <v>343</v>
      </c>
      <c r="F180" s="229" t="s">
        <v>344</v>
      </c>
      <c r="G180" s="230" t="s">
        <v>345</v>
      </c>
      <c r="H180" s="231">
        <v>10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44</v>
      </c>
      <c r="O180" s="88"/>
      <c r="P180" s="223">
        <f>O180*H180</f>
        <v>0</v>
      </c>
      <c r="Q180" s="223">
        <v>0.00147</v>
      </c>
      <c r="R180" s="223">
        <f>Q180*H180</f>
        <v>0.0147</v>
      </c>
      <c r="S180" s="223">
        <v>0</v>
      </c>
      <c r="T180" s="22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5" t="s">
        <v>139</v>
      </c>
      <c r="AT180" s="225" t="s">
        <v>135</v>
      </c>
      <c r="AU180" s="225" t="s">
        <v>89</v>
      </c>
      <c r="AY180" s="14" t="s">
        <v>117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4" t="s">
        <v>87</v>
      </c>
      <c r="BK180" s="226">
        <f>ROUND(I180*H180,2)</f>
        <v>0</v>
      </c>
      <c r="BL180" s="14" t="s">
        <v>125</v>
      </c>
      <c r="BM180" s="225" t="s">
        <v>346</v>
      </c>
    </row>
    <row r="181" s="2" customFormat="1" ht="16.5" customHeight="1">
      <c r="A181" s="35"/>
      <c r="B181" s="36"/>
      <c r="C181" s="227" t="s">
        <v>347</v>
      </c>
      <c r="D181" s="227" t="s">
        <v>135</v>
      </c>
      <c r="E181" s="228" t="s">
        <v>348</v>
      </c>
      <c r="F181" s="229" t="s">
        <v>349</v>
      </c>
      <c r="G181" s="230" t="s">
        <v>350</v>
      </c>
      <c r="H181" s="231">
        <v>3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44</v>
      </c>
      <c r="O181" s="88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5" t="s">
        <v>139</v>
      </c>
      <c r="AT181" s="225" t="s">
        <v>135</v>
      </c>
      <c r="AU181" s="225" t="s">
        <v>89</v>
      </c>
      <c r="AY181" s="14" t="s">
        <v>117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4" t="s">
        <v>87</v>
      </c>
      <c r="BK181" s="226">
        <f>ROUND(I181*H181,2)</f>
        <v>0</v>
      </c>
      <c r="BL181" s="14" t="s">
        <v>125</v>
      </c>
      <c r="BM181" s="225" t="s">
        <v>351</v>
      </c>
    </row>
    <row r="182" s="2" customFormat="1" ht="16.5" customHeight="1">
      <c r="A182" s="35"/>
      <c r="B182" s="36"/>
      <c r="C182" s="227" t="s">
        <v>352</v>
      </c>
      <c r="D182" s="227" t="s">
        <v>135</v>
      </c>
      <c r="E182" s="228" t="s">
        <v>353</v>
      </c>
      <c r="F182" s="229" t="s">
        <v>354</v>
      </c>
      <c r="G182" s="230" t="s">
        <v>355</v>
      </c>
      <c r="H182" s="231">
        <v>30</v>
      </c>
      <c r="I182" s="232"/>
      <c r="J182" s="233">
        <f>ROUND(I182*H182,2)</f>
        <v>0</v>
      </c>
      <c r="K182" s="234"/>
      <c r="L182" s="235"/>
      <c r="M182" s="236" t="s">
        <v>1</v>
      </c>
      <c r="N182" s="237" t="s">
        <v>44</v>
      </c>
      <c r="O182" s="8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5" t="s">
        <v>139</v>
      </c>
      <c r="AT182" s="225" t="s">
        <v>135</v>
      </c>
      <c r="AU182" s="225" t="s">
        <v>89</v>
      </c>
      <c r="AY182" s="14" t="s">
        <v>117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4" t="s">
        <v>87</v>
      </c>
      <c r="BK182" s="226">
        <f>ROUND(I182*H182,2)</f>
        <v>0</v>
      </c>
      <c r="BL182" s="14" t="s">
        <v>125</v>
      </c>
      <c r="BM182" s="225" t="s">
        <v>356</v>
      </c>
    </row>
    <row r="183" s="2" customFormat="1" ht="16.5" customHeight="1">
      <c r="A183" s="35"/>
      <c r="B183" s="36"/>
      <c r="C183" s="227" t="s">
        <v>357</v>
      </c>
      <c r="D183" s="227" t="s">
        <v>135</v>
      </c>
      <c r="E183" s="228" t="s">
        <v>358</v>
      </c>
      <c r="F183" s="229" t="s">
        <v>359</v>
      </c>
      <c r="G183" s="230" t="s">
        <v>138</v>
      </c>
      <c r="H183" s="231">
        <v>1</v>
      </c>
      <c r="I183" s="232"/>
      <c r="J183" s="233">
        <f>ROUND(I183*H183,2)</f>
        <v>0</v>
      </c>
      <c r="K183" s="234"/>
      <c r="L183" s="235"/>
      <c r="M183" s="236" t="s">
        <v>1</v>
      </c>
      <c r="N183" s="237" t="s">
        <v>44</v>
      </c>
      <c r="O183" s="88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5" t="s">
        <v>139</v>
      </c>
      <c r="AT183" s="225" t="s">
        <v>135</v>
      </c>
      <c r="AU183" s="225" t="s">
        <v>89</v>
      </c>
      <c r="AY183" s="14" t="s">
        <v>117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4" t="s">
        <v>87</v>
      </c>
      <c r="BK183" s="226">
        <f>ROUND(I183*H183,2)</f>
        <v>0</v>
      </c>
      <c r="BL183" s="14" t="s">
        <v>125</v>
      </c>
      <c r="BM183" s="225" t="s">
        <v>360</v>
      </c>
    </row>
    <row r="184" s="2" customFormat="1" ht="33" customHeight="1">
      <c r="A184" s="35"/>
      <c r="B184" s="36"/>
      <c r="C184" s="213" t="s">
        <v>361</v>
      </c>
      <c r="D184" s="213" t="s">
        <v>121</v>
      </c>
      <c r="E184" s="214" t="s">
        <v>362</v>
      </c>
      <c r="F184" s="215" t="s">
        <v>363</v>
      </c>
      <c r="G184" s="216" t="s">
        <v>350</v>
      </c>
      <c r="H184" s="217">
        <v>180</v>
      </c>
      <c r="I184" s="218"/>
      <c r="J184" s="219">
        <f>ROUND(I184*H184,2)</f>
        <v>0</v>
      </c>
      <c r="K184" s="220"/>
      <c r="L184" s="41"/>
      <c r="M184" s="221" t="s">
        <v>1</v>
      </c>
      <c r="N184" s="222" t="s">
        <v>44</v>
      </c>
      <c r="O184" s="8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5" t="s">
        <v>125</v>
      </c>
      <c r="AT184" s="225" t="s">
        <v>121</v>
      </c>
      <c r="AU184" s="225" t="s">
        <v>89</v>
      </c>
      <c r="AY184" s="14" t="s">
        <v>117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4" t="s">
        <v>87</v>
      </c>
      <c r="BK184" s="226">
        <f>ROUND(I184*H184,2)</f>
        <v>0</v>
      </c>
      <c r="BL184" s="14" t="s">
        <v>125</v>
      </c>
      <c r="BM184" s="225" t="s">
        <v>364</v>
      </c>
    </row>
    <row r="185" s="2" customFormat="1" ht="16.5" customHeight="1">
      <c r="A185" s="35"/>
      <c r="B185" s="36"/>
      <c r="C185" s="227" t="s">
        <v>365</v>
      </c>
      <c r="D185" s="227" t="s">
        <v>135</v>
      </c>
      <c r="E185" s="228" t="s">
        <v>366</v>
      </c>
      <c r="F185" s="229" t="s">
        <v>367</v>
      </c>
      <c r="G185" s="230" t="s">
        <v>355</v>
      </c>
      <c r="H185" s="231">
        <v>90</v>
      </c>
      <c r="I185" s="232"/>
      <c r="J185" s="233">
        <f>ROUND(I185*H185,2)</f>
        <v>0</v>
      </c>
      <c r="K185" s="234"/>
      <c r="L185" s="235"/>
      <c r="M185" s="236" t="s">
        <v>1</v>
      </c>
      <c r="N185" s="237" t="s">
        <v>44</v>
      </c>
      <c r="O185" s="88"/>
      <c r="P185" s="223">
        <f>O185*H185</f>
        <v>0</v>
      </c>
      <c r="Q185" s="223">
        <v>0.001</v>
      </c>
      <c r="R185" s="223">
        <f>Q185*H185</f>
        <v>0.089999999999999997</v>
      </c>
      <c r="S185" s="223">
        <v>0</v>
      </c>
      <c r="T185" s="22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5" t="s">
        <v>139</v>
      </c>
      <c r="AT185" s="225" t="s">
        <v>135</v>
      </c>
      <c r="AU185" s="225" t="s">
        <v>89</v>
      </c>
      <c r="AY185" s="14" t="s">
        <v>117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4" t="s">
        <v>87</v>
      </c>
      <c r="BK185" s="226">
        <f>ROUND(I185*H185,2)</f>
        <v>0</v>
      </c>
      <c r="BL185" s="14" t="s">
        <v>125</v>
      </c>
      <c r="BM185" s="225" t="s">
        <v>368</v>
      </c>
    </row>
    <row r="186" s="2" customFormat="1" ht="24.15" customHeight="1">
      <c r="A186" s="35"/>
      <c r="B186" s="36"/>
      <c r="C186" s="227" t="s">
        <v>369</v>
      </c>
      <c r="D186" s="227" t="s">
        <v>135</v>
      </c>
      <c r="E186" s="228" t="s">
        <v>370</v>
      </c>
      <c r="F186" s="229" t="s">
        <v>371</v>
      </c>
      <c r="G186" s="230" t="s">
        <v>355</v>
      </c>
      <c r="H186" s="231">
        <v>30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44</v>
      </c>
      <c r="O186" s="88"/>
      <c r="P186" s="223">
        <f>O186*H186</f>
        <v>0</v>
      </c>
      <c r="Q186" s="223">
        <v>0.001</v>
      </c>
      <c r="R186" s="223">
        <f>Q186*H186</f>
        <v>0.029999999999999999</v>
      </c>
      <c r="S186" s="223">
        <v>0</v>
      </c>
      <c r="T186" s="22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5" t="s">
        <v>139</v>
      </c>
      <c r="AT186" s="225" t="s">
        <v>135</v>
      </c>
      <c r="AU186" s="225" t="s">
        <v>89</v>
      </c>
      <c r="AY186" s="14" t="s">
        <v>117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4" t="s">
        <v>87</v>
      </c>
      <c r="BK186" s="226">
        <f>ROUND(I186*H186,2)</f>
        <v>0</v>
      </c>
      <c r="BL186" s="14" t="s">
        <v>125</v>
      </c>
      <c r="BM186" s="225" t="s">
        <v>372</v>
      </c>
    </row>
    <row r="187" s="12" customFormat="1" ht="22.8" customHeight="1">
      <c r="A187" s="12"/>
      <c r="B187" s="198"/>
      <c r="C187" s="199"/>
      <c r="D187" s="200" t="s">
        <v>78</v>
      </c>
      <c r="E187" s="211" t="s">
        <v>373</v>
      </c>
      <c r="F187" s="211" t="s">
        <v>374</v>
      </c>
      <c r="G187" s="199"/>
      <c r="H187" s="199"/>
      <c r="I187" s="202"/>
      <c r="J187" s="212">
        <f>BK187</f>
        <v>0</v>
      </c>
      <c r="K187" s="199"/>
      <c r="L187" s="203"/>
      <c r="M187" s="204"/>
      <c r="N187" s="205"/>
      <c r="O187" s="205"/>
      <c r="P187" s="206">
        <f>SUM(P188:P199)</f>
        <v>0</v>
      </c>
      <c r="Q187" s="205"/>
      <c r="R187" s="206">
        <f>SUM(R188:R199)</f>
        <v>0</v>
      </c>
      <c r="S187" s="205"/>
      <c r="T187" s="207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87</v>
      </c>
      <c r="AT187" s="209" t="s">
        <v>78</v>
      </c>
      <c r="AU187" s="209" t="s">
        <v>87</v>
      </c>
      <c r="AY187" s="208" t="s">
        <v>117</v>
      </c>
      <c r="BK187" s="210">
        <f>SUM(BK188:BK199)</f>
        <v>0</v>
      </c>
    </row>
    <row r="188" s="2" customFormat="1" ht="16.5" customHeight="1">
      <c r="A188" s="35"/>
      <c r="B188" s="36"/>
      <c r="C188" s="213" t="s">
        <v>375</v>
      </c>
      <c r="D188" s="213" t="s">
        <v>121</v>
      </c>
      <c r="E188" s="214" t="s">
        <v>376</v>
      </c>
      <c r="F188" s="215" t="s">
        <v>377</v>
      </c>
      <c r="G188" s="216" t="s">
        <v>138</v>
      </c>
      <c r="H188" s="217">
        <v>1</v>
      </c>
      <c r="I188" s="218"/>
      <c r="J188" s="219">
        <f>ROUND(I188*H188,2)</f>
        <v>0</v>
      </c>
      <c r="K188" s="220"/>
      <c r="L188" s="41"/>
      <c r="M188" s="221" t="s">
        <v>1</v>
      </c>
      <c r="N188" s="222" t="s">
        <v>44</v>
      </c>
      <c r="O188" s="88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5" t="s">
        <v>378</v>
      </c>
      <c r="AT188" s="225" t="s">
        <v>121</v>
      </c>
      <c r="AU188" s="225" t="s">
        <v>89</v>
      </c>
      <c r="AY188" s="14" t="s">
        <v>117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4" t="s">
        <v>87</v>
      </c>
      <c r="BK188" s="226">
        <f>ROUND(I188*H188,2)</f>
        <v>0</v>
      </c>
      <c r="BL188" s="14" t="s">
        <v>378</v>
      </c>
      <c r="BM188" s="225" t="s">
        <v>379</v>
      </c>
    </row>
    <row r="189" s="2" customFormat="1" ht="16.5" customHeight="1">
      <c r="A189" s="35"/>
      <c r="B189" s="36"/>
      <c r="C189" s="213" t="s">
        <v>380</v>
      </c>
      <c r="D189" s="213" t="s">
        <v>121</v>
      </c>
      <c r="E189" s="214" t="s">
        <v>381</v>
      </c>
      <c r="F189" s="215" t="s">
        <v>382</v>
      </c>
      <c r="G189" s="216" t="s">
        <v>138</v>
      </c>
      <c r="H189" s="217">
        <v>1</v>
      </c>
      <c r="I189" s="218"/>
      <c r="J189" s="219">
        <f>ROUND(I189*H189,2)</f>
        <v>0</v>
      </c>
      <c r="K189" s="220"/>
      <c r="L189" s="41"/>
      <c r="M189" s="221" t="s">
        <v>1</v>
      </c>
      <c r="N189" s="222" t="s">
        <v>44</v>
      </c>
      <c r="O189" s="88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5" t="s">
        <v>378</v>
      </c>
      <c r="AT189" s="225" t="s">
        <v>121</v>
      </c>
      <c r="AU189" s="225" t="s">
        <v>89</v>
      </c>
      <c r="AY189" s="14" t="s">
        <v>117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4" t="s">
        <v>87</v>
      </c>
      <c r="BK189" s="226">
        <f>ROUND(I189*H189,2)</f>
        <v>0</v>
      </c>
      <c r="BL189" s="14" t="s">
        <v>378</v>
      </c>
      <c r="BM189" s="225" t="s">
        <v>383</v>
      </c>
    </row>
    <row r="190" s="2" customFormat="1" ht="16.5" customHeight="1">
      <c r="A190" s="35"/>
      <c r="B190" s="36"/>
      <c r="C190" s="213" t="s">
        <v>384</v>
      </c>
      <c r="D190" s="213" t="s">
        <v>121</v>
      </c>
      <c r="E190" s="214" t="s">
        <v>385</v>
      </c>
      <c r="F190" s="215" t="s">
        <v>386</v>
      </c>
      <c r="G190" s="216" t="s">
        <v>138</v>
      </c>
      <c r="H190" s="217">
        <v>1</v>
      </c>
      <c r="I190" s="218"/>
      <c r="J190" s="219">
        <f>ROUND(I190*H190,2)</f>
        <v>0</v>
      </c>
      <c r="K190" s="220"/>
      <c r="L190" s="41"/>
      <c r="M190" s="221" t="s">
        <v>1</v>
      </c>
      <c r="N190" s="222" t="s">
        <v>44</v>
      </c>
      <c r="O190" s="8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5" t="s">
        <v>378</v>
      </c>
      <c r="AT190" s="225" t="s">
        <v>121</v>
      </c>
      <c r="AU190" s="225" t="s">
        <v>89</v>
      </c>
      <c r="AY190" s="14" t="s">
        <v>117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4" t="s">
        <v>87</v>
      </c>
      <c r="BK190" s="226">
        <f>ROUND(I190*H190,2)</f>
        <v>0</v>
      </c>
      <c r="BL190" s="14" t="s">
        <v>378</v>
      </c>
      <c r="BM190" s="225" t="s">
        <v>387</v>
      </c>
    </row>
    <row r="191" s="2" customFormat="1" ht="16.5" customHeight="1">
      <c r="A191" s="35"/>
      <c r="B191" s="36"/>
      <c r="C191" s="213" t="s">
        <v>388</v>
      </c>
      <c r="D191" s="213" t="s">
        <v>121</v>
      </c>
      <c r="E191" s="214" t="s">
        <v>389</v>
      </c>
      <c r="F191" s="215" t="s">
        <v>390</v>
      </c>
      <c r="G191" s="216" t="s">
        <v>138</v>
      </c>
      <c r="H191" s="217">
        <v>1</v>
      </c>
      <c r="I191" s="218"/>
      <c r="J191" s="219">
        <f>ROUND(I191*H191,2)</f>
        <v>0</v>
      </c>
      <c r="K191" s="220"/>
      <c r="L191" s="41"/>
      <c r="M191" s="221" t="s">
        <v>1</v>
      </c>
      <c r="N191" s="222" t="s">
        <v>44</v>
      </c>
      <c r="O191" s="88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5" t="s">
        <v>378</v>
      </c>
      <c r="AT191" s="225" t="s">
        <v>121</v>
      </c>
      <c r="AU191" s="225" t="s">
        <v>89</v>
      </c>
      <c r="AY191" s="14" t="s">
        <v>117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4" t="s">
        <v>87</v>
      </c>
      <c r="BK191" s="226">
        <f>ROUND(I191*H191,2)</f>
        <v>0</v>
      </c>
      <c r="BL191" s="14" t="s">
        <v>378</v>
      </c>
      <c r="BM191" s="225" t="s">
        <v>391</v>
      </c>
    </row>
    <row r="192" s="2" customFormat="1" ht="16.5" customHeight="1">
      <c r="A192" s="35"/>
      <c r="B192" s="36"/>
      <c r="C192" s="213" t="s">
        <v>392</v>
      </c>
      <c r="D192" s="213" t="s">
        <v>121</v>
      </c>
      <c r="E192" s="214" t="s">
        <v>393</v>
      </c>
      <c r="F192" s="215" t="s">
        <v>394</v>
      </c>
      <c r="G192" s="216" t="s">
        <v>138</v>
      </c>
      <c r="H192" s="217">
        <v>1</v>
      </c>
      <c r="I192" s="218"/>
      <c r="J192" s="219">
        <f>ROUND(I192*H192,2)</f>
        <v>0</v>
      </c>
      <c r="K192" s="220"/>
      <c r="L192" s="41"/>
      <c r="M192" s="221" t="s">
        <v>1</v>
      </c>
      <c r="N192" s="222" t="s">
        <v>44</v>
      </c>
      <c r="O192" s="88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5" t="s">
        <v>378</v>
      </c>
      <c r="AT192" s="225" t="s">
        <v>121</v>
      </c>
      <c r="AU192" s="225" t="s">
        <v>89</v>
      </c>
      <c r="AY192" s="14" t="s">
        <v>117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4" t="s">
        <v>87</v>
      </c>
      <c r="BK192" s="226">
        <f>ROUND(I192*H192,2)</f>
        <v>0</v>
      </c>
      <c r="BL192" s="14" t="s">
        <v>378</v>
      </c>
      <c r="BM192" s="225" t="s">
        <v>395</v>
      </c>
    </row>
    <row r="193" s="2" customFormat="1" ht="16.5" customHeight="1">
      <c r="A193" s="35"/>
      <c r="B193" s="36"/>
      <c r="C193" s="213" t="s">
        <v>396</v>
      </c>
      <c r="D193" s="213" t="s">
        <v>121</v>
      </c>
      <c r="E193" s="214" t="s">
        <v>397</v>
      </c>
      <c r="F193" s="215" t="s">
        <v>398</v>
      </c>
      <c r="G193" s="216" t="s">
        <v>124</v>
      </c>
      <c r="H193" s="217">
        <v>80</v>
      </c>
      <c r="I193" s="218"/>
      <c r="J193" s="219">
        <f>ROUND(I193*H193,2)</f>
        <v>0</v>
      </c>
      <c r="K193" s="220"/>
      <c r="L193" s="41"/>
      <c r="M193" s="221" t="s">
        <v>1</v>
      </c>
      <c r="N193" s="222" t="s">
        <v>44</v>
      </c>
      <c r="O193" s="88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5" t="s">
        <v>125</v>
      </c>
      <c r="AT193" s="225" t="s">
        <v>121</v>
      </c>
      <c r="AU193" s="225" t="s">
        <v>89</v>
      </c>
      <c r="AY193" s="14" t="s">
        <v>117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4" t="s">
        <v>87</v>
      </c>
      <c r="BK193" s="226">
        <f>ROUND(I193*H193,2)</f>
        <v>0</v>
      </c>
      <c r="BL193" s="14" t="s">
        <v>125</v>
      </c>
      <c r="BM193" s="225" t="s">
        <v>399</v>
      </c>
    </row>
    <row r="194" s="2" customFormat="1" ht="16.5" customHeight="1">
      <c r="A194" s="35"/>
      <c r="B194" s="36"/>
      <c r="C194" s="213" t="s">
        <v>400</v>
      </c>
      <c r="D194" s="213" t="s">
        <v>121</v>
      </c>
      <c r="E194" s="214" t="s">
        <v>401</v>
      </c>
      <c r="F194" s="215" t="s">
        <v>402</v>
      </c>
      <c r="G194" s="216" t="s">
        <v>138</v>
      </c>
      <c r="H194" s="217">
        <v>1</v>
      </c>
      <c r="I194" s="218"/>
      <c r="J194" s="219">
        <f>ROUND(I194*H194,2)</f>
        <v>0</v>
      </c>
      <c r="K194" s="220"/>
      <c r="L194" s="41"/>
      <c r="M194" s="221" t="s">
        <v>1</v>
      </c>
      <c r="N194" s="222" t="s">
        <v>44</v>
      </c>
      <c r="O194" s="8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5" t="s">
        <v>378</v>
      </c>
      <c r="AT194" s="225" t="s">
        <v>121</v>
      </c>
      <c r="AU194" s="225" t="s">
        <v>89</v>
      </c>
      <c r="AY194" s="14" t="s">
        <v>117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4" t="s">
        <v>87</v>
      </c>
      <c r="BK194" s="226">
        <f>ROUND(I194*H194,2)</f>
        <v>0</v>
      </c>
      <c r="BL194" s="14" t="s">
        <v>378</v>
      </c>
      <c r="BM194" s="225" t="s">
        <v>403</v>
      </c>
    </row>
    <row r="195" s="2" customFormat="1" ht="16.5" customHeight="1">
      <c r="A195" s="35"/>
      <c r="B195" s="36"/>
      <c r="C195" s="213" t="s">
        <v>404</v>
      </c>
      <c r="D195" s="213" t="s">
        <v>121</v>
      </c>
      <c r="E195" s="214" t="s">
        <v>405</v>
      </c>
      <c r="F195" s="215" t="s">
        <v>406</v>
      </c>
      <c r="G195" s="216" t="s">
        <v>124</v>
      </c>
      <c r="H195" s="217">
        <v>16</v>
      </c>
      <c r="I195" s="218"/>
      <c r="J195" s="219">
        <f>ROUND(I195*H195,2)</f>
        <v>0</v>
      </c>
      <c r="K195" s="220"/>
      <c r="L195" s="41"/>
      <c r="M195" s="221" t="s">
        <v>1</v>
      </c>
      <c r="N195" s="222" t="s">
        <v>44</v>
      </c>
      <c r="O195" s="88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5" t="s">
        <v>378</v>
      </c>
      <c r="AT195" s="225" t="s">
        <v>121</v>
      </c>
      <c r="AU195" s="225" t="s">
        <v>89</v>
      </c>
      <c r="AY195" s="14" t="s">
        <v>117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4" t="s">
        <v>87</v>
      </c>
      <c r="BK195" s="226">
        <f>ROUND(I195*H195,2)</f>
        <v>0</v>
      </c>
      <c r="BL195" s="14" t="s">
        <v>378</v>
      </c>
      <c r="BM195" s="225" t="s">
        <v>407</v>
      </c>
    </row>
    <row r="196" s="2" customFormat="1" ht="16.5" customHeight="1">
      <c r="A196" s="35"/>
      <c r="B196" s="36"/>
      <c r="C196" s="213" t="s">
        <v>408</v>
      </c>
      <c r="D196" s="213" t="s">
        <v>121</v>
      </c>
      <c r="E196" s="214" t="s">
        <v>409</v>
      </c>
      <c r="F196" s="215" t="s">
        <v>410</v>
      </c>
      <c r="G196" s="216" t="s">
        <v>124</v>
      </c>
      <c r="H196" s="217">
        <v>16</v>
      </c>
      <c r="I196" s="218"/>
      <c r="J196" s="219">
        <f>ROUND(I196*H196,2)</f>
        <v>0</v>
      </c>
      <c r="K196" s="220"/>
      <c r="L196" s="41"/>
      <c r="M196" s="221" t="s">
        <v>1</v>
      </c>
      <c r="N196" s="222" t="s">
        <v>44</v>
      </c>
      <c r="O196" s="8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5" t="s">
        <v>378</v>
      </c>
      <c r="AT196" s="225" t="s">
        <v>121</v>
      </c>
      <c r="AU196" s="225" t="s">
        <v>89</v>
      </c>
      <c r="AY196" s="14" t="s">
        <v>117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4" t="s">
        <v>87</v>
      </c>
      <c r="BK196" s="226">
        <f>ROUND(I196*H196,2)</f>
        <v>0</v>
      </c>
      <c r="BL196" s="14" t="s">
        <v>378</v>
      </c>
      <c r="BM196" s="225" t="s">
        <v>411</v>
      </c>
    </row>
    <row r="197" s="2" customFormat="1" ht="16.5" customHeight="1">
      <c r="A197" s="35"/>
      <c r="B197" s="36"/>
      <c r="C197" s="213" t="s">
        <v>412</v>
      </c>
      <c r="D197" s="213" t="s">
        <v>121</v>
      </c>
      <c r="E197" s="214" t="s">
        <v>413</v>
      </c>
      <c r="F197" s="215" t="s">
        <v>414</v>
      </c>
      <c r="G197" s="216" t="s">
        <v>138</v>
      </c>
      <c r="H197" s="217">
        <v>1</v>
      </c>
      <c r="I197" s="218"/>
      <c r="J197" s="219">
        <f>ROUND(I197*H197,2)</f>
        <v>0</v>
      </c>
      <c r="K197" s="220"/>
      <c r="L197" s="41"/>
      <c r="M197" s="221" t="s">
        <v>1</v>
      </c>
      <c r="N197" s="222" t="s">
        <v>44</v>
      </c>
      <c r="O197" s="8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5" t="s">
        <v>378</v>
      </c>
      <c r="AT197" s="225" t="s">
        <v>121</v>
      </c>
      <c r="AU197" s="225" t="s">
        <v>89</v>
      </c>
      <c r="AY197" s="14" t="s">
        <v>117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4" t="s">
        <v>87</v>
      </c>
      <c r="BK197" s="226">
        <f>ROUND(I197*H197,2)</f>
        <v>0</v>
      </c>
      <c r="BL197" s="14" t="s">
        <v>378</v>
      </c>
      <c r="BM197" s="225" t="s">
        <v>415</v>
      </c>
    </row>
    <row r="198" s="2" customFormat="1" ht="16.5" customHeight="1">
      <c r="A198" s="35"/>
      <c r="B198" s="36"/>
      <c r="C198" s="213" t="s">
        <v>416</v>
      </c>
      <c r="D198" s="213" t="s">
        <v>121</v>
      </c>
      <c r="E198" s="214" t="s">
        <v>417</v>
      </c>
      <c r="F198" s="215" t="s">
        <v>418</v>
      </c>
      <c r="G198" s="216" t="s">
        <v>138</v>
      </c>
      <c r="H198" s="217">
        <v>1</v>
      </c>
      <c r="I198" s="218"/>
      <c r="J198" s="219">
        <f>ROUND(I198*H198,2)</f>
        <v>0</v>
      </c>
      <c r="K198" s="220"/>
      <c r="L198" s="41"/>
      <c r="M198" s="221" t="s">
        <v>1</v>
      </c>
      <c r="N198" s="222" t="s">
        <v>44</v>
      </c>
      <c r="O198" s="88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5" t="s">
        <v>378</v>
      </c>
      <c r="AT198" s="225" t="s">
        <v>121</v>
      </c>
      <c r="AU198" s="225" t="s">
        <v>89</v>
      </c>
      <c r="AY198" s="14" t="s">
        <v>117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4" t="s">
        <v>87</v>
      </c>
      <c r="BK198" s="226">
        <f>ROUND(I198*H198,2)</f>
        <v>0</v>
      </c>
      <c r="BL198" s="14" t="s">
        <v>378</v>
      </c>
      <c r="BM198" s="225" t="s">
        <v>419</v>
      </c>
    </row>
    <row r="199" s="2" customFormat="1" ht="24.15" customHeight="1">
      <c r="A199" s="35"/>
      <c r="B199" s="36"/>
      <c r="C199" s="213" t="s">
        <v>420</v>
      </c>
      <c r="D199" s="213" t="s">
        <v>121</v>
      </c>
      <c r="E199" s="214" t="s">
        <v>421</v>
      </c>
      <c r="F199" s="215" t="s">
        <v>422</v>
      </c>
      <c r="G199" s="216" t="s">
        <v>138</v>
      </c>
      <c r="H199" s="217">
        <v>1</v>
      </c>
      <c r="I199" s="218"/>
      <c r="J199" s="219">
        <f>ROUND(I199*H199,2)</f>
        <v>0</v>
      </c>
      <c r="K199" s="220"/>
      <c r="L199" s="41"/>
      <c r="M199" s="221" t="s">
        <v>1</v>
      </c>
      <c r="N199" s="222" t="s">
        <v>44</v>
      </c>
      <c r="O199" s="88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5" t="s">
        <v>378</v>
      </c>
      <c r="AT199" s="225" t="s">
        <v>121</v>
      </c>
      <c r="AU199" s="225" t="s">
        <v>89</v>
      </c>
      <c r="AY199" s="14" t="s">
        <v>117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4" t="s">
        <v>87</v>
      </c>
      <c r="BK199" s="226">
        <f>ROUND(I199*H199,2)</f>
        <v>0</v>
      </c>
      <c r="BL199" s="14" t="s">
        <v>378</v>
      </c>
      <c r="BM199" s="225" t="s">
        <v>423</v>
      </c>
    </row>
    <row r="200" s="2" customFormat="1" ht="49.92" customHeight="1">
      <c r="A200" s="35"/>
      <c r="B200" s="36"/>
      <c r="C200" s="37"/>
      <c r="D200" s="37"/>
      <c r="E200" s="201" t="s">
        <v>424</v>
      </c>
      <c r="F200" s="201" t="s">
        <v>425</v>
      </c>
      <c r="G200" s="37"/>
      <c r="H200" s="37"/>
      <c r="I200" s="37"/>
      <c r="J200" s="185">
        <f>BK200</f>
        <v>0</v>
      </c>
      <c r="K200" s="37"/>
      <c r="L200" s="41"/>
      <c r="M200" s="238"/>
      <c r="N200" s="239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78</v>
      </c>
      <c r="AU200" s="14" t="s">
        <v>79</v>
      </c>
      <c r="AY200" s="14" t="s">
        <v>426</v>
      </c>
      <c r="BK200" s="226">
        <f>SUM(BK201:BK205)</f>
        <v>0</v>
      </c>
    </row>
    <row r="201" s="2" customFormat="1" ht="16.32" customHeight="1">
      <c r="A201" s="35"/>
      <c r="B201" s="36"/>
      <c r="C201" s="240" t="s">
        <v>1</v>
      </c>
      <c r="D201" s="240" t="s">
        <v>121</v>
      </c>
      <c r="E201" s="241" t="s">
        <v>1</v>
      </c>
      <c r="F201" s="242" t="s">
        <v>1</v>
      </c>
      <c r="G201" s="243" t="s">
        <v>1</v>
      </c>
      <c r="H201" s="244"/>
      <c r="I201" s="245"/>
      <c r="J201" s="246">
        <f>BK201</f>
        <v>0</v>
      </c>
      <c r="K201" s="220"/>
      <c r="L201" s="41"/>
      <c r="M201" s="247" t="s">
        <v>1</v>
      </c>
      <c r="N201" s="248" t="s">
        <v>44</v>
      </c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426</v>
      </c>
      <c r="AU201" s="14" t="s">
        <v>87</v>
      </c>
      <c r="AY201" s="14" t="s">
        <v>426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4" t="s">
        <v>87</v>
      </c>
      <c r="BK201" s="226">
        <f>I201*H201</f>
        <v>0</v>
      </c>
    </row>
    <row r="202" s="2" customFormat="1" ht="16.32" customHeight="1">
      <c r="A202" s="35"/>
      <c r="B202" s="36"/>
      <c r="C202" s="240" t="s">
        <v>1</v>
      </c>
      <c r="D202" s="240" t="s">
        <v>121</v>
      </c>
      <c r="E202" s="241" t="s">
        <v>1</v>
      </c>
      <c r="F202" s="242" t="s">
        <v>1</v>
      </c>
      <c r="G202" s="243" t="s">
        <v>1</v>
      </c>
      <c r="H202" s="244"/>
      <c r="I202" s="245"/>
      <c r="J202" s="246">
        <f>BK202</f>
        <v>0</v>
      </c>
      <c r="K202" s="220"/>
      <c r="L202" s="41"/>
      <c r="M202" s="247" t="s">
        <v>1</v>
      </c>
      <c r="N202" s="248" t="s">
        <v>44</v>
      </c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426</v>
      </c>
      <c r="AU202" s="14" t="s">
        <v>87</v>
      </c>
      <c r="AY202" s="14" t="s">
        <v>426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4" t="s">
        <v>87</v>
      </c>
      <c r="BK202" s="226">
        <f>I202*H202</f>
        <v>0</v>
      </c>
    </row>
    <row r="203" s="2" customFormat="1" ht="16.32" customHeight="1">
      <c r="A203" s="35"/>
      <c r="B203" s="36"/>
      <c r="C203" s="240" t="s">
        <v>1</v>
      </c>
      <c r="D203" s="240" t="s">
        <v>121</v>
      </c>
      <c r="E203" s="241" t="s">
        <v>1</v>
      </c>
      <c r="F203" s="242" t="s">
        <v>1</v>
      </c>
      <c r="G203" s="243" t="s">
        <v>1</v>
      </c>
      <c r="H203" s="244"/>
      <c r="I203" s="245"/>
      <c r="J203" s="246">
        <f>BK203</f>
        <v>0</v>
      </c>
      <c r="K203" s="220"/>
      <c r="L203" s="41"/>
      <c r="M203" s="247" t="s">
        <v>1</v>
      </c>
      <c r="N203" s="248" t="s">
        <v>44</v>
      </c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426</v>
      </c>
      <c r="AU203" s="14" t="s">
        <v>87</v>
      </c>
      <c r="AY203" s="14" t="s">
        <v>426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4" t="s">
        <v>87</v>
      </c>
      <c r="BK203" s="226">
        <f>I203*H203</f>
        <v>0</v>
      </c>
    </row>
    <row r="204" s="2" customFormat="1" ht="16.32" customHeight="1">
      <c r="A204" s="35"/>
      <c r="B204" s="36"/>
      <c r="C204" s="240" t="s">
        <v>1</v>
      </c>
      <c r="D204" s="240" t="s">
        <v>121</v>
      </c>
      <c r="E204" s="241" t="s">
        <v>1</v>
      </c>
      <c r="F204" s="242" t="s">
        <v>1</v>
      </c>
      <c r="G204" s="243" t="s">
        <v>1</v>
      </c>
      <c r="H204" s="244"/>
      <c r="I204" s="245"/>
      <c r="J204" s="246">
        <f>BK204</f>
        <v>0</v>
      </c>
      <c r="K204" s="220"/>
      <c r="L204" s="41"/>
      <c r="M204" s="247" t="s">
        <v>1</v>
      </c>
      <c r="N204" s="248" t="s">
        <v>44</v>
      </c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426</v>
      </c>
      <c r="AU204" s="14" t="s">
        <v>87</v>
      </c>
      <c r="AY204" s="14" t="s">
        <v>426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4" t="s">
        <v>87</v>
      </c>
      <c r="BK204" s="226">
        <f>I204*H204</f>
        <v>0</v>
      </c>
    </row>
    <row r="205" s="2" customFormat="1" ht="16.32" customHeight="1">
      <c r="A205" s="35"/>
      <c r="B205" s="36"/>
      <c r="C205" s="240" t="s">
        <v>1</v>
      </c>
      <c r="D205" s="240" t="s">
        <v>121</v>
      </c>
      <c r="E205" s="241" t="s">
        <v>1</v>
      </c>
      <c r="F205" s="242" t="s">
        <v>1</v>
      </c>
      <c r="G205" s="243" t="s">
        <v>1</v>
      </c>
      <c r="H205" s="244"/>
      <c r="I205" s="245"/>
      <c r="J205" s="246">
        <f>BK205</f>
        <v>0</v>
      </c>
      <c r="K205" s="220"/>
      <c r="L205" s="41"/>
      <c r="M205" s="247" t="s">
        <v>1</v>
      </c>
      <c r="N205" s="248" t="s">
        <v>44</v>
      </c>
      <c r="O205" s="249"/>
      <c r="P205" s="249"/>
      <c r="Q205" s="249"/>
      <c r="R205" s="249"/>
      <c r="S205" s="249"/>
      <c r="T205" s="25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426</v>
      </c>
      <c r="AU205" s="14" t="s">
        <v>87</v>
      </c>
      <c r="AY205" s="14" t="s">
        <v>426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4" t="s">
        <v>87</v>
      </c>
      <c r="BK205" s="226">
        <f>I205*H205</f>
        <v>0</v>
      </c>
    </row>
    <row r="206" s="2" customFormat="1" ht="6.96" customHeight="1">
      <c r="A206" s="35"/>
      <c r="B206" s="63"/>
      <c r="C206" s="64"/>
      <c r="D206" s="64"/>
      <c r="E206" s="64"/>
      <c r="F206" s="64"/>
      <c r="G206" s="64"/>
      <c r="H206" s="64"/>
      <c r="I206" s="64"/>
      <c r="J206" s="64"/>
      <c r="K206" s="64"/>
      <c r="L206" s="41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sheet="1" autoFilter="0" formatColumns="0" formatRows="0" objects="1" scenarios="1" spinCount="100000" saltValue="958X9MdtrT4Je34BI/bvCMNRpuuUGhND5e6ZhrNNKB/Wsl3IqzxaJcFBJazvJlHdPDFDbysjFcwzSZvPRIfPjw==" hashValue="ASFvxrE798hfkCvFY+3aHyna3aCxSjbtZhetXcpiztTD87JzhvW0gQ9Bk1sYvt1j9v6jmW4Z1D5lWPcLKVGpew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dataValidations count="2">
    <dataValidation type="list" allowBlank="1" showInputMessage="1" showErrorMessage="1" error="Povoleny jsou hodnoty K, M." sqref="D201:D206">
      <formula1>"K, M"</formula1>
    </dataValidation>
    <dataValidation type="list" allowBlank="1" showInputMessage="1" showErrorMessage="1" error="Povoleny jsou hodnoty základní, snížená, zákl. přenesená, sníž. přenesená, nulová." sqref="N201:N206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Dominik Levý</dc:creator>
  <cp:lastModifiedBy>Dominik Levý</cp:lastModifiedBy>
  <dcterms:created xsi:type="dcterms:W3CDTF">2024-05-10T13:21:00Z</dcterms:created>
  <dcterms:modified xsi:type="dcterms:W3CDTF">2024-05-10T13:21:02Z</dcterms:modified>
</cp:coreProperties>
</file>